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mhealth-my.sharepoint.com/personal/wongwin_med_umich_edu/Documents/Desktop/"/>
    </mc:Choice>
  </mc:AlternateContent>
  <xr:revisionPtr revIDLastSave="32" documentId="8_{C37857F6-9FED-488D-BF23-37379C1D0C23}" xr6:coauthVersionLast="47" xr6:coauthVersionMax="47" xr10:uidLastSave="{B190A77E-ED23-4BE2-851F-A08E71DAADA9}"/>
  <workbookProtection workbookAlgorithmName="SHA-512" workbookHashValue="f2pOZCWAkBI3GOmYFbAChtK5pXsVlqX/0rplmhGzYUEWT1fTLcmcK08oIBpZwUeMCEUvdC1smtLDAl/tyvRMYw==" workbookSaltValue="qHOB/+68A3GWMbAD29CoMA==" workbookSpinCount="100000" lockStructure="1"/>
  <bookViews>
    <workbookView xWindow="-120" yWindow="-120" windowWidth="29040" windowHeight="15720" activeTab="1" xr2:uid="{00000000-000D-0000-FFFF-FFFF00000000}"/>
  </bookViews>
  <sheets>
    <sheet name="Instructions" sheetId="3" r:id="rId1"/>
    <sheet name="Team Exchange Arrival Times" sheetId="2" r:id="rId2"/>
    <sheet name="Wave Tables for Lookup" sheetId="4" state="hidden" r:id="rId3"/>
  </sheets>
  <definedNames>
    <definedName name="_xlnm.Print_Area" localSheetId="1">'Team Exchange Arrival Times'!$A$1:$Q$22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xS7IIREa03cSVX0deJZvQRf06x4393O2syECOXLy9nI="/>
    </ext>
  </extLst>
</workbook>
</file>

<file path=xl/calcChain.xml><?xml version="1.0" encoding="utf-8"?>
<calcChain xmlns="http://schemas.openxmlformats.org/spreadsheetml/2006/main">
  <c r="O8" i="2" l="1"/>
  <c r="N8" i="2"/>
  <c r="M8" i="2"/>
  <c r="L8" i="2"/>
  <c r="K8" i="2"/>
  <c r="J8" i="2"/>
  <c r="N4" i="4"/>
  <c r="O4" i="4"/>
  <c r="N5" i="4"/>
  <c r="O5" i="4"/>
  <c r="N6" i="4"/>
  <c r="O6" i="4"/>
  <c r="N7" i="4"/>
  <c r="O7" i="4"/>
  <c r="N8" i="4"/>
  <c r="O8" i="4"/>
  <c r="N9" i="4"/>
  <c r="O9" i="4"/>
  <c r="N10" i="4"/>
  <c r="O10" i="4"/>
  <c r="N11" i="4"/>
  <c r="O11" i="4"/>
  <c r="N12" i="4"/>
  <c r="O12" i="4"/>
  <c r="N13" i="4"/>
  <c r="O13" i="4"/>
  <c r="N14" i="4"/>
  <c r="O14" i="4"/>
  <c r="N15" i="4"/>
  <c r="O15" i="4"/>
  <c r="N16" i="4"/>
  <c r="O16" i="4"/>
  <c r="N17" i="4"/>
  <c r="O17" i="4"/>
  <c r="N18" i="4"/>
  <c r="O18" i="4"/>
  <c r="N19" i="4"/>
  <c r="O19" i="4"/>
  <c r="N20" i="4"/>
  <c r="O20" i="4"/>
  <c r="N21" i="4"/>
  <c r="O21" i="4"/>
  <c r="N22" i="4"/>
  <c r="O22" i="4"/>
  <c r="N23" i="4"/>
  <c r="O23" i="4"/>
  <c r="N24" i="4"/>
  <c r="O24" i="4"/>
  <c r="N25" i="4"/>
  <c r="O25" i="4"/>
  <c r="N26" i="4"/>
  <c r="O26" i="4"/>
  <c r="N27" i="4"/>
  <c r="O27" i="4"/>
  <c r="N28" i="4"/>
  <c r="O28" i="4"/>
  <c r="N29" i="4"/>
  <c r="O29" i="4"/>
  <c r="N30" i="4"/>
  <c r="O30" i="4"/>
  <c r="N31" i="4"/>
  <c r="O31" i="4"/>
  <c r="N32" i="4"/>
  <c r="O32" i="4"/>
  <c r="N33" i="4"/>
  <c r="O33" i="4"/>
  <c r="N34" i="4"/>
  <c r="O34" i="4"/>
  <c r="N35" i="4"/>
  <c r="O35" i="4"/>
  <c r="N36" i="4"/>
  <c r="O36" i="4"/>
  <c r="N37" i="4"/>
  <c r="O37" i="4"/>
  <c r="N38" i="4"/>
  <c r="O38" i="4"/>
  <c r="N39" i="4"/>
  <c r="O39" i="4"/>
  <c r="N40" i="4"/>
  <c r="O40" i="4"/>
  <c r="N41" i="4"/>
  <c r="O41" i="4"/>
  <c r="N42" i="4"/>
  <c r="O42" i="4"/>
  <c r="N43" i="4"/>
  <c r="O43" i="4"/>
  <c r="N44" i="4"/>
  <c r="O44" i="4"/>
  <c r="N45" i="4"/>
  <c r="O45" i="4"/>
  <c r="N46" i="4"/>
  <c r="O46" i="4"/>
  <c r="N47" i="4"/>
  <c r="O47" i="4"/>
  <c r="N48" i="4"/>
  <c r="O48" i="4"/>
  <c r="N49" i="4"/>
  <c r="O49" i="4"/>
  <c r="N50" i="4"/>
  <c r="O50" i="4"/>
  <c r="N51" i="4"/>
  <c r="O51" i="4"/>
  <c r="N52" i="4"/>
  <c r="O52" i="4"/>
  <c r="N53" i="4"/>
  <c r="O53" i="4"/>
  <c r="N54" i="4"/>
  <c r="O54" i="4"/>
  <c r="N55" i="4"/>
  <c r="O55" i="4"/>
  <c r="N56" i="4"/>
  <c r="O56" i="4"/>
  <c r="N57" i="4"/>
  <c r="O57" i="4"/>
  <c r="N58" i="4"/>
  <c r="O58" i="4"/>
  <c r="N59" i="4"/>
  <c r="O59" i="4"/>
  <c r="N60" i="4"/>
  <c r="O60" i="4"/>
  <c r="N61" i="4"/>
  <c r="O61" i="4"/>
  <c r="N62" i="4"/>
  <c r="O62" i="4"/>
  <c r="N63" i="4"/>
  <c r="O63" i="4"/>
  <c r="N64" i="4"/>
  <c r="O64" i="4"/>
  <c r="N65" i="4"/>
  <c r="O65" i="4"/>
  <c r="N66" i="4"/>
  <c r="O66" i="4"/>
  <c r="N67" i="4"/>
  <c r="O67" i="4"/>
  <c r="N68" i="4"/>
  <c r="O68" i="4"/>
  <c r="N69" i="4"/>
  <c r="O69" i="4"/>
  <c r="N70" i="4"/>
  <c r="O70" i="4"/>
  <c r="N71" i="4"/>
  <c r="O71" i="4"/>
  <c r="N72" i="4"/>
  <c r="O72" i="4"/>
  <c r="N73" i="4"/>
  <c r="O73" i="4"/>
  <c r="N74" i="4"/>
  <c r="O74" i="4"/>
  <c r="N75" i="4"/>
  <c r="O75" i="4"/>
  <c r="N76" i="4"/>
  <c r="O76" i="4"/>
  <c r="N77" i="4"/>
  <c r="O77" i="4"/>
  <c r="N78" i="4"/>
  <c r="O78" i="4"/>
  <c r="N79" i="4"/>
  <c r="O79" i="4"/>
  <c r="N80" i="4"/>
  <c r="O80" i="4"/>
  <c r="N81" i="4"/>
  <c r="O81" i="4"/>
  <c r="N82" i="4"/>
  <c r="O82" i="4"/>
  <c r="N83" i="4"/>
  <c r="O83" i="4"/>
  <c r="N84" i="4"/>
  <c r="O84" i="4"/>
  <c r="N85" i="4"/>
  <c r="O85" i="4"/>
  <c r="N86" i="4"/>
  <c r="O86" i="4"/>
  <c r="N87" i="4"/>
  <c r="O87" i="4"/>
  <c r="N88" i="4"/>
  <c r="O88" i="4"/>
  <c r="N89" i="4"/>
  <c r="O89" i="4"/>
  <c r="N90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O265" i="4"/>
  <c r="O264" i="4"/>
  <c r="O263" i="4"/>
  <c r="P263" i="4" s="1"/>
  <c r="O262" i="4"/>
  <c r="O261" i="4"/>
  <c r="O260" i="4"/>
  <c r="O259" i="4"/>
  <c r="O258" i="4"/>
  <c r="O257" i="4"/>
  <c r="O256" i="4"/>
  <c r="O255" i="4"/>
  <c r="P255" i="4" s="1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P239" i="4" s="1"/>
  <c r="O238" i="4"/>
  <c r="O237" i="4"/>
  <c r="O236" i="4"/>
  <c r="O235" i="4"/>
  <c r="O234" i="4"/>
  <c r="O233" i="4"/>
  <c r="O232" i="4"/>
  <c r="O231" i="4"/>
  <c r="P231" i="4" s="1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P207" i="4" s="1"/>
  <c r="O206" i="4"/>
  <c r="O205" i="4"/>
  <c r="O204" i="4"/>
  <c r="O203" i="4"/>
  <c r="O202" i="4"/>
  <c r="O201" i="4"/>
  <c r="O200" i="4"/>
  <c r="O199" i="4"/>
  <c r="P199" i="4" s="1"/>
  <c r="O198" i="4"/>
  <c r="O197" i="4"/>
  <c r="O196" i="4"/>
  <c r="O195" i="4"/>
  <c r="O194" i="4"/>
  <c r="O193" i="4"/>
  <c r="O192" i="4"/>
  <c r="O191" i="4"/>
  <c r="P191" i="4" s="1"/>
  <c r="O190" i="4"/>
  <c r="O189" i="4"/>
  <c r="O188" i="4"/>
  <c r="O187" i="4"/>
  <c r="O186" i="4"/>
  <c r="O185" i="4"/>
  <c r="O184" i="4"/>
  <c r="O183" i="4"/>
  <c r="P183" i="4" s="1"/>
  <c r="O182" i="4"/>
  <c r="O181" i="4"/>
  <c r="O180" i="4"/>
  <c r="O179" i="4"/>
  <c r="O178" i="4"/>
  <c r="O177" i="4"/>
  <c r="O176" i="4"/>
  <c r="O175" i="4"/>
  <c r="P175" i="4" s="1"/>
  <c r="O174" i="4"/>
  <c r="O173" i="4"/>
  <c r="O172" i="4"/>
  <c r="O171" i="4"/>
  <c r="O170" i="4"/>
  <c r="O169" i="4"/>
  <c r="O168" i="4"/>
  <c r="O167" i="4"/>
  <c r="P167" i="4" s="1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N134" i="4"/>
  <c r="P134" i="4" s="1"/>
  <c r="N135" i="4"/>
  <c r="N136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91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4" i="4"/>
  <c r="M4" i="4"/>
  <c r="D27" i="2"/>
  <c r="E30" i="2"/>
  <c r="F30" i="2"/>
  <c r="D26" i="2"/>
  <c r="D28" i="2"/>
  <c r="D29" i="2"/>
  <c r="D25" i="2"/>
  <c r="E12" i="2"/>
  <c r="G12" i="2" s="1"/>
  <c r="E13" i="2"/>
  <c r="G13" i="2" s="1"/>
  <c r="E14" i="2"/>
  <c r="G14" i="2" s="1"/>
  <c r="E15" i="2"/>
  <c r="G15" i="2" s="1"/>
  <c r="E11" i="2"/>
  <c r="G11" i="2" s="1"/>
  <c r="M11" i="2" s="1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12" i="2" l="1"/>
  <c r="M13" i="2" s="1"/>
  <c r="M14" i="2" s="1"/>
  <c r="M15" i="2" s="1"/>
  <c r="P126" i="4"/>
  <c r="P110" i="4"/>
  <c r="P102" i="4"/>
  <c r="P94" i="4"/>
  <c r="P245" i="4"/>
  <c r="P253" i="4"/>
  <c r="P261" i="4"/>
  <c r="N11" i="2"/>
  <c r="N12" i="2" s="1"/>
  <c r="N13" i="2" s="1"/>
  <c r="N14" i="2" s="1"/>
  <c r="N15" i="2" s="1"/>
  <c r="O11" i="2"/>
  <c r="O12" i="2" s="1"/>
  <c r="O13" i="2" s="1"/>
  <c r="O14" i="2" s="1"/>
  <c r="O15" i="2" s="1"/>
  <c r="L11" i="2"/>
  <c r="L12" i="2" s="1"/>
  <c r="L13" i="2" s="1"/>
  <c r="L14" i="2" s="1"/>
  <c r="L15" i="2" s="1"/>
  <c r="P240" i="4"/>
  <c r="J11" i="2"/>
  <c r="J12" i="2" s="1"/>
  <c r="J13" i="2" s="1"/>
  <c r="J14" i="2" s="1"/>
  <c r="J15" i="2" s="1"/>
  <c r="K11" i="2"/>
  <c r="K12" i="2" s="1"/>
  <c r="K13" i="2" s="1"/>
  <c r="K14" i="2" s="1"/>
  <c r="K15" i="2" s="1"/>
  <c r="P91" i="4"/>
  <c r="P139" i="4"/>
  <c r="P147" i="4"/>
  <c r="P155" i="4"/>
  <c r="P163" i="4"/>
  <c r="P171" i="4"/>
  <c r="P131" i="4"/>
  <c r="P123" i="4"/>
  <c r="P115" i="4"/>
  <c r="P107" i="4"/>
  <c r="P99" i="4"/>
  <c r="P256" i="4"/>
  <c r="P233" i="4"/>
  <c r="P90" i="4"/>
  <c r="P86" i="4"/>
  <c r="P82" i="4"/>
  <c r="P78" i="4"/>
  <c r="P74" i="4"/>
  <c r="P70" i="4"/>
  <c r="P66" i="4"/>
  <c r="P62" i="4"/>
  <c r="P58" i="4"/>
  <c r="P54" i="4"/>
  <c r="P50" i="4"/>
  <c r="P46" i="4"/>
  <c r="P42" i="4"/>
  <c r="P38" i="4"/>
  <c r="P34" i="4"/>
  <c r="P30" i="4"/>
  <c r="P26" i="4"/>
  <c r="P22" i="4"/>
  <c r="P18" i="4"/>
  <c r="P14" i="4"/>
  <c r="P10" i="4"/>
  <c r="P6" i="4"/>
  <c r="P130" i="4"/>
  <c r="P122" i="4"/>
  <c r="P114" i="4"/>
  <c r="P106" i="4"/>
  <c r="P98" i="4"/>
  <c r="P241" i="4"/>
  <c r="P257" i="4"/>
  <c r="P133" i="4"/>
  <c r="P125" i="4"/>
  <c r="P117" i="4"/>
  <c r="P101" i="4"/>
  <c r="P93" i="4"/>
  <c r="P109" i="4"/>
  <c r="P144" i="4"/>
  <c r="P152" i="4"/>
  <c r="P160" i="4"/>
  <c r="P168" i="4"/>
  <c r="P176" i="4"/>
  <c r="P184" i="4"/>
  <c r="P192" i="4"/>
  <c r="P200" i="4"/>
  <c r="P208" i="4"/>
  <c r="P216" i="4"/>
  <c r="P224" i="4"/>
  <c r="P232" i="4"/>
  <c r="P128" i="4"/>
  <c r="P120" i="4"/>
  <c r="P112" i="4"/>
  <c r="P104" i="4"/>
  <c r="P140" i="4"/>
  <c r="P148" i="4"/>
  <c r="P156" i="4"/>
  <c r="P164" i="4"/>
  <c r="P172" i="4"/>
  <c r="P180" i="4"/>
  <c r="P188" i="4"/>
  <c r="P195" i="4"/>
  <c r="P265" i="4"/>
  <c r="D30" i="2"/>
  <c r="P259" i="4"/>
  <c r="P243" i="4"/>
  <c r="P132" i="4"/>
  <c r="P124" i="4"/>
  <c r="P116" i="4"/>
  <c r="P108" i="4"/>
  <c r="P100" i="4"/>
  <c r="P92" i="4"/>
  <c r="P179" i="4"/>
  <c r="P136" i="4"/>
  <c r="P249" i="4"/>
  <c r="P121" i="4"/>
  <c r="P97" i="4"/>
  <c r="P129" i="4"/>
  <c r="P113" i="4"/>
  <c r="P105" i="4"/>
  <c r="P96" i="4"/>
  <c r="P161" i="4"/>
  <c r="P174" i="4"/>
  <c r="P187" i="4"/>
  <c r="P235" i="4"/>
  <c r="P251" i="4"/>
  <c r="P237" i="4"/>
  <c r="P229" i="4"/>
  <c r="P196" i="4"/>
  <c r="P204" i="4"/>
  <c r="P212" i="4"/>
  <c r="P220" i="4"/>
  <c r="P228" i="4"/>
  <c r="P254" i="4"/>
  <c r="P248" i="4"/>
  <c r="P197" i="4"/>
  <c r="P190" i="4"/>
  <c r="P165" i="4"/>
  <c r="P158" i="4"/>
  <c r="P5" i="4"/>
  <c r="P135" i="4"/>
  <c r="P143" i="4"/>
  <c r="P151" i="4"/>
  <c r="P159" i="4"/>
  <c r="P247" i="4"/>
  <c r="P181" i="4"/>
  <c r="P264" i="4"/>
  <c r="P238" i="4"/>
  <c r="P4" i="4"/>
  <c r="Q4" i="4" s="1"/>
  <c r="S4" i="4" s="1"/>
  <c r="T4" i="4" s="1"/>
  <c r="P127" i="4"/>
  <c r="P119" i="4"/>
  <c r="P111" i="4"/>
  <c r="P103" i="4"/>
  <c r="P95" i="4"/>
  <c r="P262" i="4"/>
  <c r="P222" i="4"/>
  <c r="P214" i="4"/>
  <c r="P206" i="4"/>
  <c r="L1" i="4"/>
  <c r="I11" i="2"/>
  <c r="I12" i="2" s="1"/>
  <c r="I13" i="2" s="1"/>
  <c r="I14" i="2" s="1"/>
  <c r="I15" i="2" s="1"/>
  <c r="P234" i="4"/>
  <c r="P250" i="4"/>
  <c r="H20" i="2"/>
  <c r="P138" i="4"/>
  <c r="P252" i="4"/>
  <c r="P236" i="4"/>
  <c r="P221" i="4"/>
  <c r="P213" i="4"/>
  <c r="P205" i="4"/>
  <c r="P186" i="4"/>
  <c r="P170" i="4"/>
  <c r="P154" i="4"/>
  <c r="P137" i="4"/>
  <c r="P225" i="4"/>
  <c r="P217" i="4"/>
  <c r="P209" i="4"/>
  <c r="P201" i="4"/>
  <c r="P185" i="4"/>
  <c r="P169" i="4"/>
  <c r="P153" i="4"/>
  <c r="P258" i="4"/>
  <c r="P242" i="4"/>
  <c r="P189" i="4"/>
  <c r="P173" i="4"/>
  <c r="P157" i="4"/>
  <c r="P146" i="4"/>
  <c r="P260" i="4"/>
  <c r="P244" i="4"/>
  <c r="P194" i="4"/>
  <c r="P178" i="4"/>
  <c r="P162" i="4"/>
  <c r="P230" i="4"/>
  <c r="P223" i="4"/>
  <c r="P215" i="4"/>
  <c r="P193" i="4"/>
  <c r="P177" i="4"/>
  <c r="P118" i="4"/>
  <c r="P246" i="4"/>
  <c r="P198" i="4"/>
  <c r="P182" i="4"/>
  <c r="P166" i="4"/>
  <c r="P150" i="4"/>
  <c r="P149" i="4"/>
  <c r="P87" i="4"/>
  <c r="P83" i="4"/>
  <c r="P79" i="4"/>
  <c r="P75" i="4"/>
  <c r="P71" i="4"/>
  <c r="P67" i="4"/>
  <c r="P63" i="4"/>
  <c r="P59" i="4"/>
  <c r="P55" i="4"/>
  <c r="P51" i="4"/>
  <c r="P47" i="4"/>
  <c r="P43" i="4"/>
  <c r="P39" i="4"/>
  <c r="P35" i="4"/>
  <c r="P31" i="4"/>
  <c r="P27" i="4"/>
  <c r="P23" i="4"/>
  <c r="P19" i="4"/>
  <c r="P15" i="4"/>
  <c r="P11" i="4"/>
  <c r="P7" i="4"/>
  <c r="P227" i="4"/>
  <c r="P219" i="4"/>
  <c r="P211" i="4"/>
  <c r="P203" i="4"/>
  <c r="P142" i="4"/>
  <c r="P141" i="4"/>
  <c r="P89" i="4"/>
  <c r="P85" i="4"/>
  <c r="P81" i="4"/>
  <c r="P77" i="4"/>
  <c r="P73" i="4"/>
  <c r="P69" i="4"/>
  <c r="P65" i="4"/>
  <c r="P61" i="4"/>
  <c r="P57" i="4"/>
  <c r="P53" i="4"/>
  <c r="P49" i="4"/>
  <c r="P45" i="4"/>
  <c r="P41" i="4"/>
  <c r="P37" i="4"/>
  <c r="P33" i="4"/>
  <c r="P29" i="4"/>
  <c r="P25" i="4"/>
  <c r="P21" i="4"/>
  <c r="P17" i="4"/>
  <c r="P13" i="4"/>
  <c r="P9" i="4"/>
  <c r="P226" i="4"/>
  <c r="P218" i="4"/>
  <c r="P210" i="4"/>
  <c r="P202" i="4"/>
  <c r="P145" i="4"/>
  <c r="P88" i="4"/>
  <c r="P84" i="4"/>
  <c r="P80" i="4"/>
  <c r="P76" i="4"/>
  <c r="P72" i="4"/>
  <c r="P68" i="4"/>
  <c r="P64" i="4"/>
  <c r="P60" i="4"/>
  <c r="P56" i="4"/>
  <c r="P52" i="4"/>
  <c r="P48" i="4"/>
  <c r="P44" i="4"/>
  <c r="P40" i="4"/>
  <c r="P36" i="4"/>
  <c r="P32" i="4"/>
  <c r="P28" i="4"/>
  <c r="P24" i="4"/>
  <c r="P20" i="4"/>
  <c r="P16" i="4"/>
  <c r="P12" i="4"/>
  <c r="P8" i="4"/>
  <c r="Q5" i="4" l="1"/>
  <c r="Q6" i="4" s="1"/>
  <c r="S5" i="4" l="1"/>
  <c r="T5" i="4" s="1"/>
  <c r="Q7" i="4"/>
  <c r="S6" i="4"/>
  <c r="T6" i="4" s="1"/>
  <c r="Q8" i="4" l="1"/>
  <c r="S7" i="4"/>
  <c r="T7" i="4" s="1"/>
  <c r="Q9" i="4" l="1"/>
  <c r="S8" i="4"/>
  <c r="T8" i="4" s="1"/>
  <c r="Q10" i="4" l="1"/>
  <c r="S9" i="4"/>
  <c r="T9" i="4" s="1"/>
  <c r="Q11" i="4" l="1"/>
  <c r="S10" i="4"/>
  <c r="T10" i="4" s="1"/>
  <c r="Q12" i="4" l="1"/>
  <c r="S11" i="4"/>
  <c r="T11" i="4" s="1"/>
  <c r="Q13" i="4" l="1"/>
  <c r="S12" i="4"/>
  <c r="T12" i="4" s="1"/>
  <c r="Q14" i="4" l="1"/>
  <c r="S13" i="4"/>
  <c r="T13" i="4" s="1"/>
  <c r="Q15" i="4" l="1"/>
  <c r="S14" i="4"/>
  <c r="T14" i="4" s="1"/>
  <c r="Q16" i="4" l="1"/>
  <c r="S15" i="4"/>
  <c r="T15" i="4" s="1"/>
  <c r="Q17" i="4" l="1"/>
  <c r="S16" i="4"/>
  <c r="T16" i="4" s="1"/>
  <c r="Q18" i="4" l="1"/>
  <c r="S17" i="4"/>
  <c r="T17" i="4" s="1"/>
  <c r="Q19" i="4" l="1"/>
  <c r="S18" i="4"/>
  <c r="T18" i="4" s="1"/>
  <c r="Q20" i="4" l="1"/>
  <c r="S19" i="4"/>
  <c r="T19" i="4" s="1"/>
  <c r="Q21" i="4" l="1"/>
  <c r="S20" i="4"/>
  <c r="T20" i="4" s="1"/>
  <c r="Q22" i="4" l="1"/>
  <c r="S21" i="4"/>
  <c r="T21" i="4" s="1"/>
  <c r="Q23" i="4" l="1"/>
  <c r="S22" i="4"/>
  <c r="T22" i="4" s="1"/>
  <c r="Q24" i="4" l="1"/>
  <c r="S23" i="4"/>
  <c r="T23" i="4" s="1"/>
  <c r="Q25" i="4" l="1"/>
  <c r="S24" i="4"/>
  <c r="T24" i="4" s="1"/>
  <c r="Q26" i="4" l="1"/>
  <c r="S25" i="4"/>
  <c r="T25" i="4" s="1"/>
  <c r="Q27" i="4" l="1"/>
  <c r="S26" i="4"/>
  <c r="T26" i="4" s="1"/>
  <c r="Q28" i="4" l="1"/>
  <c r="S27" i="4"/>
  <c r="T27" i="4" s="1"/>
  <c r="Q29" i="4" l="1"/>
  <c r="S28" i="4"/>
  <c r="T28" i="4" s="1"/>
  <c r="Q30" i="4" l="1"/>
  <c r="S29" i="4"/>
  <c r="T29" i="4" s="1"/>
  <c r="Q31" i="4" l="1"/>
  <c r="S30" i="4"/>
  <c r="T30" i="4" s="1"/>
  <c r="Q32" i="4" l="1"/>
  <c r="S31" i="4"/>
  <c r="T31" i="4" s="1"/>
  <c r="Q33" i="4" l="1"/>
  <c r="S32" i="4"/>
  <c r="T32" i="4" s="1"/>
  <c r="Q34" i="4" l="1"/>
  <c r="S33" i="4"/>
  <c r="T33" i="4" s="1"/>
  <c r="Q35" i="4" l="1"/>
  <c r="S34" i="4"/>
  <c r="T34" i="4" s="1"/>
  <c r="Q36" i="4" l="1"/>
  <c r="S35" i="4"/>
  <c r="T35" i="4" s="1"/>
  <c r="Q37" i="4" l="1"/>
  <c r="S36" i="4"/>
  <c r="T36" i="4" s="1"/>
  <c r="Q38" i="4" l="1"/>
  <c r="S37" i="4"/>
  <c r="T37" i="4" s="1"/>
  <c r="Q39" i="4" l="1"/>
  <c r="S38" i="4"/>
  <c r="T38" i="4" s="1"/>
  <c r="Q40" i="4" l="1"/>
  <c r="S39" i="4"/>
  <c r="T39" i="4" s="1"/>
  <c r="Q41" i="4" l="1"/>
  <c r="S40" i="4"/>
  <c r="T40" i="4" s="1"/>
  <c r="Q42" i="4" l="1"/>
  <c r="S41" i="4"/>
  <c r="T41" i="4" s="1"/>
  <c r="Q43" i="4" l="1"/>
  <c r="S42" i="4"/>
  <c r="T42" i="4" s="1"/>
  <c r="Q44" i="4" l="1"/>
  <c r="S43" i="4"/>
  <c r="T43" i="4" s="1"/>
  <c r="Q45" i="4" l="1"/>
  <c r="S44" i="4"/>
  <c r="T44" i="4" s="1"/>
  <c r="Q46" i="4" l="1"/>
  <c r="S45" i="4"/>
  <c r="T45" i="4" s="1"/>
  <c r="Q47" i="4" l="1"/>
  <c r="S46" i="4"/>
  <c r="T46" i="4" s="1"/>
  <c r="Q48" i="4" l="1"/>
  <c r="S47" i="4"/>
  <c r="T47" i="4" s="1"/>
  <c r="Q49" i="4" l="1"/>
  <c r="S48" i="4"/>
  <c r="T48" i="4" s="1"/>
  <c r="Q50" i="4" l="1"/>
  <c r="S49" i="4"/>
  <c r="T49" i="4" s="1"/>
  <c r="Q51" i="4" l="1"/>
  <c r="S50" i="4"/>
  <c r="T50" i="4" s="1"/>
  <c r="Q52" i="4" l="1"/>
  <c r="S51" i="4"/>
  <c r="T51" i="4" s="1"/>
  <c r="Q53" i="4" l="1"/>
  <c r="S52" i="4"/>
  <c r="T52" i="4" s="1"/>
  <c r="Q54" i="4" l="1"/>
  <c r="S53" i="4"/>
  <c r="T53" i="4" s="1"/>
  <c r="Q55" i="4" l="1"/>
  <c r="S54" i="4"/>
  <c r="T54" i="4" s="1"/>
  <c r="Q56" i="4" l="1"/>
  <c r="S55" i="4"/>
  <c r="T55" i="4" s="1"/>
  <c r="Q57" i="4" l="1"/>
  <c r="S56" i="4"/>
  <c r="T56" i="4" s="1"/>
  <c r="Q58" i="4" l="1"/>
  <c r="S57" i="4"/>
  <c r="T57" i="4" s="1"/>
  <c r="Q59" i="4" l="1"/>
  <c r="S58" i="4"/>
  <c r="T58" i="4" s="1"/>
  <c r="Q60" i="4" l="1"/>
  <c r="S59" i="4"/>
  <c r="T59" i="4" s="1"/>
  <c r="Q61" i="4" l="1"/>
  <c r="S60" i="4"/>
  <c r="T60" i="4" s="1"/>
  <c r="Q62" i="4" l="1"/>
  <c r="S61" i="4"/>
  <c r="T61" i="4" s="1"/>
  <c r="Q63" i="4" l="1"/>
  <c r="S62" i="4"/>
  <c r="T62" i="4" s="1"/>
  <c r="Q64" i="4" l="1"/>
  <c r="S63" i="4"/>
  <c r="T63" i="4" s="1"/>
  <c r="Q65" i="4" l="1"/>
  <c r="S64" i="4"/>
  <c r="T64" i="4" s="1"/>
  <c r="Q66" i="4" l="1"/>
  <c r="S65" i="4"/>
  <c r="T65" i="4" s="1"/>
  <c r="Q67" i="4" l="1"/>
  <c r="S66" i="4"/>
  <c r="T66" i="4" s="1"/>
  <c r="Q68" i="4" l="1"/>
  <c r="S67" i="4"/>
  <c r="T67" i="4" s="1"/>
  <c r="Q69" i="4" l="1"/>
  <c r="S68" i="4"/>
  <c r="T68" i="4" s="1"/>
  <c r="Q70" i="4" l="1"/>
  <c r="S69" i="4"/>
  <c r="T69" i="4" s="1"/>
  <c r="Q71" i="4" l="1"/>
  <c r="S70" i="4"/>
  <c r="T70" i="4" s="1"/>
  <c r="Q72" i="4" l="1"/>
  <c r="S71" i="4"/>
  <c r="T71" i="4" s="1"/>
  <c r="Q73" i="4" l="1"/>
  <c r="S72" i="4"/>
  <c r="T72" i="4" s="1"/>
  <c r="Q74" i="4" l="1"/>
  <c r="S73" i="4"/>
  <c r="T73" i="4" s="1"/>
  <c r="Q75" i="4" l="1"/>
  <c r="S74" i="4"/>
  <c r="T74" i="4" s="1"/>
  <c r="Q76" i="4" l="1"/>
  <c r="S75" i="4"/>
  <c r="T75" i="4" s="1"/>
  <c r="Q77" i="4" l="1"/>
  <c r="S76" i="4"/>
  <c r="T76" i="4" s="1"/>
  <c r="Q78" i="4" l="1"/>
  <c r="S77" i="4"/>
  <c r="T77" i="4" s="1"/>
  <c r="Q79" i="4" l="1"/>
  <c r="S78" i="4"/>
  <c r="T78" i="4" s="1"/>
  <c r="Q80" i="4" l="1"/>
  <c r="S79" i="4"/>
  <c r="T79" i="4" s="1"/>
  <c r="Q81" i="4" l="1"/>
  <c r="S80" i="4"/>
  <c r="T80" i="4" s="1"/>
  <c r="Q82" i="4" l="1"/>
  <c r="S81" i="4"/>
  <c r="T81" i="4" s="1"/>
  <c r="Q83" i="4" l="1"/>
  <c r="S82" i="4"/>
  <c r="T82" i="4" s="1"/>
  <c r="Q84" i="4" l="1"/>
  <c r="S83" i="4"/>
  <c r="T83" i="4" s="1"/>
  <c r="Q85" i="4" l="1"/>
  <c r="S84" i="4"/>
  <c r="T84" i="4" s="1"/>
  <c r="Q86" i="4" l="1"/>
  <c r="S85" i="4"/>
  <c r="T85" i="4" s="1"/>
  <c r="Q87" i="4" l="1"/>
  <c r="S86" i="4"/>
  <c r="T86" i="4" s="1"/>
  <c r="Q88" i="4" l="1"/>
  <c r="S87" i="4"/>
  <c r="T87" i="4" s="1"/>
  <c r="Q89" i="4" l="1"/>
  <c r="S88" i="4"/>
  <c r="T88" i="4" s="1"/>
  <c r="Q90" i="4" l="1"/>
  <c r="S89" i="4"/>
  <c r="T89" i="4" s="1"/>
  <c r="Q91" i="4" l="1"/>
  <c r="S90" i="4"/>
  <c r="T90" i="4" s="1"/>
  <c r="V4" i="4" s="1"/>
  <c r="W4" i="4" s="1"/>
  <c r="P11" i="2" s="1"/>
  <c r="Q92" i="4" l="1"/>
  <c r="S91" i="4"/>
  <c r="T91" i="4" s="1"/>
  <c r="Q93" i="4" l="1"/>
  <c r="S92" i="4"/>
  <c r="T92" i="4" s="1"/>
  <c r="Q94" i="4" l="1"/>
  <c r="S93" i="4"/>
  <c r="T93" i="4" s="1"/>
  <c r="Q95" i="4" l="1"/>
  <c r="S94" i="4"/>
  <c r="T94" i="4" s="1"/>
  <c r="S95" i="4" l="1"/>
  <c r="T95" i="4" s="1"/>
  <c r="Q96" i="4"/>
  <c r="Q97" i="4" l="1"/>
  <c r="S96" i="4"/>
  <c r="T96" i="4" s="1"/>
  <c r="Q98" i="4" l="1"/>
  <c r="S97" i="4"/>
  <c r="T97" i="4" s="1"/>
  <c r="Q99" i="4" l="1"/>
  <c r="S98" i="4"/>
  <c r="T98" i="4" s="1"/>
  <c r="Q100" i="4" l="1"/>
  <c r="S99" i="4"/>
  <c r="T99" i="4" s="1"/>
  <c r="Q101" i="4" l="1"/>
  <c r="S100" i="4"/>
  <c r="T100" i="4" s="1"/>
  <c r="Q102" i="4" l="1"/>
  <c r="S101" i="4"/>
  <c r="T101" i="4" s="1"/>
  <c r="Q103" i="4" l="1"/>
  <c r="S102" i="4"/>
  <c r="T102" i="4" s="1"/>
  <c r="Q104" i="4" l="1"/>
  <c r="S103" i="4"/>
  <c r="T103" i="4" s="1"/>
  <c r="Q105" i="4" l="1"/>
  <c r="S104" i="4"/>
  <c r="T104" i="4" s="1"/>
  <c r="Q106" i="4" l="1"/>
  <c r="S105" i="4"/>
  <c r="T105" i="4" s="1"/>
  <c r="Q107" i="4" l="1"/>
  <c r="S106" i="4"/>
  <c r="T106" i="4" s="1"/>
  <c r="S107" i="4" l="1"/>
  <c r="T107" i="4" s="1"/>
  <c r="Q108" i="4"/>
  <c r="Q109" i="4" l="1"/>
  <c r="S108" i="4"/>
  <c r="T108" i="4" s="1"/>
  <c r="Q110" i="4" l="1"/>
  <c r="S109" i="4"/>
  <c r="T109" i="4" s="1"/>
  <c r="Q111" i="4" l="1"/>
  <c r="S110" i="4"/>
  <c r="T110" i="4" s="1"/>
  <c r="Q112" i="4" l="1"/>
  <c r="S111" i="4"/>
  <c r="T111" i="4" s="1"/>
  <c r="Q113" i="4" l="1"/>
  <c r="S112" i="4"/>
  <c r="T112" i="4" s="1"/>
  <c r="Q114" i="4" l="1"/>
  <c r="S113" i="4"/>
  <c r="T113" i="4" s="1"/>
  <c r="Q115" i="4" l="1"/>
  <c r="S114" i="4"/>
  <c r="T114" i="4" s="1"/>
  <c r="Q116" i="4" l="1"/>
  <c r="S115" i="4"/>
  <c r="T115" i="4" s="1"/>
  <c r="Q117" i="4" l="1"/>
  <c r="S116" i="4"/>
  <c r="T116" i="4" s="1"/>
  <c r="Q118" i="4" l="1"/>
  <c r="S117" i="4"/>
  <c r="T117" i="4" s="1"/>
  <c r="Q119" i="4" l="1"/>
  <c r="S118" i="4"/>
  <c r="T118" i="4" s="1"/>
  <c r="Q120" i="4" l="1"/>
  <c r="S119" i="4"/>
  <c r="T119" i="4" s="1"/>
  <c r="Q121" i="4" l="1"/>
  <c r="S120" i="4"/>
  <c r="T120" i="4" s="1"/>
  <c r="Q122" i="4" l="1"/>
  <c r="S121" i="4"/>
  <c r="T121" i="4" s="1"/>
  <c r="Q123" i="4" l="1"/>
  <c r="S122" i="4"/>
  <c r="T122" i="4" s="1"/>
  <c r="Q124" i="4" l="1"/>
  <c r="S123" i="4"/>
  <c r="T123" i="4" s="1"/>
  <c r="Q125" i="4" l="1"/>
  <c r="S124" i="4"/>
  <c r="T124" i="4" s="1"/>
  <c r="Q126" i="4" l="1"/>
  <c r="S125" i="4"/>
  <c r="T125" i="4" s="1"/>
  <c r="Q127" i="4" l="1"/>
  <c r="S126" i="4"/>
  <c r="T126" i="4" s="1"/>
  <c r="Q128" i="4" l="1"/>
  <c r="S127" i="4"/>
  <c r="T127" i="4" s="1"/>
  <c r="Q129" i="4" l="1"/>
  <c r="S128" i="4"/>
  <c r="T128" i="4" s="1"/>
  <c r="Q130" i="4" l="1"/>
  <c r="S129" i="4"/>
  <c r="T129" i="4" s="1"/>
  <c r="Q131" i="4" l="1"/>
  <c r="S130" i="4"/>
  <c r="T130" i="4" s="1"/>
  <c r="Q132" i="4" l="1"/>
  <c r="S131" i="4"/>
  <c r="T131" i="4" s="1"/>
  <c r="Q133" i="4" l="1"/>
  <c r="S132" i="4"/>
  <c r="T132" i="4" s="1"/>
  <c r="Q134" i="4" l="1"/>
  <c r="S133" i="4"/>
  <c r="T133" i="4" s="1"/>
  <c r="Q135" i="4" l="1"/>
  <c r="S134" i="4"/>
  <c r="T134" i="4" s="1"/>
  <c r="Q136" i="4" l="1"/>
  <c r="S135" i="4"/>
  <c r="T135" i="4" s="1"/>
  <c r="Q137" i="4" l="1"/>
  <c r="S136" i="4"/>
  <c r="T136" i="4" s="1"/>
  <c r="V5" i="4" s="1"/>
  <c r="W5" i="4" s="1"/>
  <c r="P12" i="2" s="1"/>
  <c r="Q138" i="4" l="1"/>
  <c r="S137" i="4"/>
  <c r="T137" i="4" s="1"/>
  <c r="Q139" i="4" l="1"/>
  <c r="S138" i="4"/>
  <c r="T138" i="4" s="1"/>
  <c r="Q140" i="4" l="1"/>
  <c r="S139" i="4"/>
  <c r="T139" i="4" s="1"/>
  <c r="Q141" i="4" l="1"/>
  <c r="S140" i="4"/>
  <c r="T140" i="4" s="1"/>
  <c r="Q142" i="4" l="1"/>
  <c r="S141" i="4"/>
  <c r="T141" i="4" s="1"/>
  <c r="Q143" i="4" l="1"/>
  <c r="S142" i="4"/>
  <c r="T142" i="4" s="1"/>
  <c r="S143" i="4" l="1"/>
  <c r="T143" i="4" s="1"/>
  <c r="Q144" i="4"/>
  <c r="Q145" i="4" l="1"/>
  <c r="S144" i="4"/>
  <c r="T144" i="4" s="1"/>
  <c r="Q146" i="4" l="1"/>
  <c r="S145" i="4"/>
  <c r="T145" i="4" s="1"/>
  <c r="Q147" i="4" l="1"/>
  <c r="S146" i="4"/>
  <c r="T146" i="4" s="1"/>
  <c r="S147" i="4" l="1"/>
  <c r="T147" i="4" s="1"/>
  <c r="Q148" i="4"/>
  <c r="Q149" i="4" l="1"/>
  <c r="S148" i="4"/>
  <c r="T148" i="4" s="1"/>
  <c r="Q150" i="4" l="1"/>
  <c r="S149" i="4"/>
  <c r="T149" i="4" s="1"/>
  <c r="Q151" i="4" l="1"/>
  <c r="S150" i="4"/>
  <c r="T150" i="4" s="1"/>
  <c r="S151" i="4" l="1"/>
  <c r="T151" i="4" s="1"/>
  <c r="Q152" i="4"/>
  <c r="Q153" i="4" l="1"/>
  <c r="S152" i="4"/>
  <c r="T152" i="4" s="1"/>
  <c r="Q154" i="4" l="1"/>
  <c r="S153" i="4"/>
  <c r="T153" i="4" s="1"/>
  <c r="Q155" i="4" l="1"/>
  <c r="S154" i="4"/>
  <c r="T154" i="4" s="1"/>
  <c r="Q156" i="4" l="1"/>
  <c r="S155" i="4"/>
  <c r="T155" i="4" s="1"/>
  <c r="Q157" i="4" l="1"/>
  <c r="S156" i="4"/>
  <c r="T156" i="4" s="1"/>
  <c r="Q158" i="4" l="1"/>
  <c r="S157" i="4"/>
  <c r="T157" i="4" s="1"/>
  <c r="Q159" i="4" l="1"/>
  <c r="S158" i="4"/>
  <c r="T158" i="4" s="1"/>
  <c r="Q160" i="4" l="1"/>
  <c r="S159" i="4"/>
  <c r="T159" i="4" s="1"/>
  <c r="Q161" i="4" l="1"/>
  <c r="S160" i="4"/>
  <c r="T160" i="4" s="1"/>
  <c r="Q162" i="4" l="1"/>
  <c r="S161" i="4"/>
  <c r="T161" i="4" s="1"/>
  <c r="Q163" i="4" l="1"/>
  <c r="S162" i="4"/>
  <c r="T162" i="4" s="1"/>
  <c r="S163" i="4" l="1"/>
  <c r="T163" i="4" s="1"/>
  <c r="Q164" i="4"/>
  <c r="Q165" i="4" l="1"/>
  <c r="S164" i="4"/>
  <c r="T164" i="4" s="1"/>
  <c r="Q166" i="4" l="1"/>
  <c r="S165" i="4"/>
  <c r="T165" i="4" s="1"/>
  <c r="Q167" i="4" l="1"/>
  <c r="S166" i="4"/>
  <c r="T166" i="4" s="1"/>
  <c r="Q168" i="4" l="1"/>
  <c r="S167" i="4"/>
  <c r="T167" i="4" s="1"/>
  <c r="Q169" i="4" l="1"/>
  <c r="S168" i="4"/>
  <c r="T168" i="4" s="1"/>
  <c r="Q170" i="4" l="1"/>
  <c r="S169" i="4"/>
  <c r="T169" i="4" s="1"/>
  <c r="Q171" i="4" l="1"/>
  <c r="S170" i="4"/>
  <c r="T170" i="4" s="1"/>
  <c r="V6" i="4" s="1"/>
  <c r="W6" i="4" s="1"/>
  <c r="P13" i="2" s="1"/>
  <c r="Q172" i="4" l="1"/>
  <c r="S171" i="4"/>
  <c r="T171" i="4" s="1"/>
  <c r="Q173" i="4" l="1"/>
  <c r="S172" i="4"/>
  <c r="T172" i="4" s="1"/>
  <c r="Q174" i="4" l="1"/>
  <c r="S173" i="4"/>
  <c r="T173" i="4" s="1"/>
  <c r="Q175" i="4" l="1"/>
  <c r="S174" i="4"/>
  <c r="T174" i="4" s="1"/>
  <c r="Q176" i="4" l="1"/>
  <c r="S175" i="4"/>
  <c r="T175" i="4" s="1"/>
  <c r="Q177" i="4" l="1"/>
  <c r="S176" i="4"/>
  <c r="T176" i="4" s="1"/>
  <c r="Q178" i="4" l="1"/>
  <c r="S177" i="4"/>
  <c r="T177" i="4" s="1"/>
  <c r="Q179" i="4" l="1"/>
  <c r="S178" i="4"/>
  <c r="T178" i="4" s="1"/>
  <c r="S179" i="4" l="1"/>
  <c r="T179" i="4" s="1"/>
  <c r="Q180" i="4"/>
  <c r="Q181" i="4" l="1"/>
  <c r="S180" i="4"/>
  <c r="T180" i="4" s="1"/>
  <c r="Q182" i="4" l="1"/>
  <c r="S181" i="4"/>
  <c r="T181" i="4" s="1"/>
  <c r="Q183" i="4" l="1"/>
  <c r="S182" i="4"/>
  <c r="T182" i="4" s="1"/>
  <c r="S183" i="4" l="1"/>
  <c r="T183" i="4" s="1"/>
  <c r="Q184" i="4"/>
  <c r="Q185" i="4" l="1"/>
  <c r="S184" i="4"/>
  <c r="T184" i="4" s="1"/>
  <c r="Q186" i="4" l="1"/>
  <c r="S185" i="4"/>
  <c r="T185" i="4" s="1"/>
  <c r="Q187" i="4" l="1"/>
  <c r="S186" i="4"/>
  <c r="T186" i="4" s="1"/>
  <c r="Q188" i="4" l="1"/>
  <c r="S187" i="4"/>
  <c r="T187" i="4" s="1"/>
  <c r="Q189" i="4" l="1"/>
  <c r="S188" i="4"/>
  <c r="T188" i="4" s="1"/>
  <c r="Q190" i="4" l="1"/>
  <c r="S189" i="4"/>
  <c r="T189" i="4" s="1"/>
  <c r="Q191" i="4" l="1"/>
  <c r="S190" i="4"/>
  <c r="T190" i="4" s="1"/>
  <c r="Q192" i="4" l="1"/>
  <c r="S191" i="4"/>
  <c r="T191" i="4" s="1"/>
  <c r="Q193" i="4" l="1"/>
  <c r="S192" i="4"/>
  <c r="T192" i="4" s="1"/>
  <c r="Q194" i="4" l="1"/>
  <c r="S193" i="4"/>
  <c r="T193" i="4" s="1"/>
  <c r="Q195" i="4" l="1"/>
  <c r="S194" i="4"/>
  <c r="T194" i="4" s="1"/>
  <c r="S195" i="4" l="1"/>
  <c r="T195" i="4" s="1"/>
  <c r="Q196" i="4"/>
  <c r="Q197" i="4" l="1"/>
  <c r="S196" i="4"/>
  <c r="T196" i="4" s="1"/>
  <c r="Q198" i="4" l="1"/>
  <c r="S197" i="4"/>
  <c r="T197" i="4" s="1"/>
  <c r="Q199" i="4" l="1"/>
  <c r="S198" i="4"/>
  <c r="T198" i="4" s="1"/>
  <c r="S199" i="4" l="1"/>
  <c r="T199" i="4" s="1"/>
  <c r="V7" i="4" s="1"/>
  <c r="W7" i="4" s="1"/>
  <c r="P14" i="2" s="1"/>
  <c r="Q200" i="4"/>
  <c r="Q201" i="4" l="1"/>
  <c r="S200" i="4"/>
  <c r="T200" i="4" s="1"/>
  <c r="S201" i="4" l="1"/>
  <c r="T201" i="4" s="1"/>
  <c r="Q202" i="4"/>
  <c r="S202" i="4" l="1"/>
  <c r="T202" i="4" s="1"/>
  <c r="Q203" i="4"/>
  <c r="Q204" i="4" l="1"/>
  <c r="S203" i="4"/>
  <c r="T203" i="4" s="1"/>
  <c r="S204" i="4" l="1"/>
  <c r="T204" i="4" s="1"/>
  <c r="Q205" i="4"/>
  <c r="Q206" i="4" l="1"/>
  <c r="S205" i="4"/>
  <c r="T205" i="4" s="1"/>
  <c r="Q207" i="4" l="1"/>
  <c r="S206" i="4"/>
  <c r="T206" i="4" s="1"/>
  <c r="S207" i="4" l="1"/>
  <c r="T207" i="4" s="1"/>
  <c r="Q208" i="4"/>
  <c r="Q209" i="4" l="1"/>
  <c r="S208" i="4"/>
  <c r="T208" i="4" s="1"/>
  <c r="S209" i="4" l="1"/>
  <c r="T209" i="4" s="1"/>
  <c r="Q210" i="4"/>
  <c r="S210" i="4" l="1"/>
  <c r="T210" i="4" s="1"/>
  <c r="Q211" i="4"/>
  <c r="Q212" i="4" l="1"/>
  <c r="S211" i="4"/>
  <c r="T211" i="4" s="1"/>
  <c r="S212" i="4" l="1"/>
  <c r="T212" i="4" s="1"/>
  <c r="Q213" i="4"/>
  <c r="Q214" i="4" l="1"/>
  <c r="S213" i="4"/>
  <c r="T213" i="4" s="1"/>
  <c r="Q215" i="4" l="1"/>
  <c r="S214" i="4"/>
  <c r="T214" i="4" s="1"/>
  <c r="S215" i="4" l="1"/>
  <c r="T215" i="4" s="1"/>
  <c r="Q216" i="4"/>
  <c r="Q217" i="4" l="1"/>
  <c r="S216" i="4"/>
  <c r="T216" i="4" s="1"/>
  <c r="S217" i="4" l="1"/>
  <c r="T217" i="4" s="1"/>
  <c r="Q218" i="4"/>
  <c r="S218" i="4" l="1"/>
  <c r="T218" i="4" s="1"/>
  <c r="Q219" i="4"/>
  <c r="Q220" i="4" l="1"/>
  <c r="S219" i="4"/>
  <c r="T219" i="4" s="1"/>
  <c r="S220" i="4" l="1"/>
  <c r="T220" i="4" s="1"/>
  <c r="Q221" i="4"/>
  <c r="Q222" i="4" l="1"/>
  <c r="S221" i="4"/>
  <c r="T221" i="4" s="1"/>
  <c r="Q223" i="4" l="1"/>
  <c r="S222" i="4"/>
  <c r="T222" i="4" s="1"/>
  <c r="S223" i="4" l="1"/>
  <c r="T223" i="4" s="1"/>
  <c r="Q224" i="4"/>
  <c r="Q225" i="4" l="1"/>
  <c r="S224" i="4"/>
  <c r="T224" i="4" s="1"/>
  <c r="S225" i="4" l="1"/>
  <c r="T225" i="4" s="1"/>
  <c r="Q226" i="4"/>
  <c r="S226" i="4" l="1"/>
  <c r="T226" i="4" s="1"/>
  <c r="Q227" i="4"/>
  <c r="S227" i="4" l="1"/>
  <c r="T227" i="4" s="1"/>
  <c r="Q228" i="4"/>
  <c r="S228" i="4" l="1"/>
  <c r="T228" i="4" s="1"/>
  <c r="Q229" i="4"/>
  <c r="Q230" i="4" l="1"/>
  <c r="S229" i="4"/>
  <c r="T229" i="4" s="1"/>
  <c r="Q231" i="4" l="1"/>
  <c r="S230" i="4"/>
  <c r="T230" i="4" s="1"/>
  <c r="Q232" i="4" l="1"/>
  <c r="S231" i="4"/>
  <c r="T231" i="4" s="1"/>
  <c r="Q233" i="4" l="1"/>
  <c r="S232" i="4"/>
  <c r="T232" i="4" s="1"/>
  <c r="Q234" i="4" l="1"/>
  <c r="S233" i="4"/>
  <c r="T233" i="4" s="1"/>
  <c r="S234" i="4" l="1"/>
  <c r="T234" i="4" s="1"/>
  <c r="Q235" i="4"/>
  <c r="S235" i="4" l="1"/>
  <c r="T235" i="4" s="1"/>
  <c r="Q236" i="4"/>
  <c r="S236" i="4" l="1"/>
  <c r="T236" i="4" s="1"/>
  <c r="Q237" i="4"/>
  <c r="S237" i="4" l="1"/>
  <c r="T237" i="4" s="1"/>
  <c r="Q238" i="4"/>
  <c r="Q239" i="4" l="1"/>
  <c r="S238" i="4"/>
  <c r="T238" i="4" s="1"/>
  <c r="S239" i="4" l="1"/>
  <c r="T239" i="4" s="1"/>
  <c r="Q240" i="4"/>
  <c r="Q241" i="4" l="1"/>
  <c r="S240" i="4"/>
  <c r="T240" i="4" s="1"/>
  <c r="S241" i="4" l="1"/>
  <c r="T241" i="4" s="1"/>
  <c r="Q242" i="4"/>
  <c r="S242" i="4" l="1"/>
  <c r="T242" i="4" s="1"/>
  <c r="Q243" i="4"/>
  <c r="S243" i="4" l="1"/>
  <c r="T243" i="4" s="1"/>
  <c r="Q244" i="4"/>
  <c r="S244" i="4" l="1"/>
  <c r="T244" i="4" s="1"/>
  <c r="Q245" i="4"/>
  <c r="Q246" i="4" l="1"/>
  <c r="S245" i="4"/>
  <c r="T245" i="4" s="1"/>
  <c r="Q247" i="4" l="1"/>
  <c r="S246" i="4"/>
  <c r="T246" i="4" s="1"/>
  <c r="Q248" i="4" l="1"/>
  <c r="S247" i="4"/>
  <c r="T247" i="4" s="1"/>
  <c r="Q249" i="4" l="1"/>
  <c r="S248" i="4"/>
  <c r="T248" i="4" s="1"/>
  <c r="Q250" i="4" l="1"/>
  <c r="S249" i="4"/>
  <c r="T249" i="4" s="1"/>
  <c r="S250" i="4" l="1"/>
  <c r="T250" i="4" s="1"/>
  <c r="Q251" i="4"/>
  <c r="S251" i="4" l="1"/>
  <c r="T251" i="4" s="1"/>
  <c r="Q252" i="4"/>
  <c r="S252" i="4" l="1"/>
  <c r="T252" i="4" s="1"/>
  <c r="Q253" i="4"/>
  <c r="S253" i="4" l="1"/>
  <c r="T253" i="4" s="1"/>
  <c r="Q254" i="4"/>
  <c r="Q255" i="4" l="1"/>
  <c r="S254" i="4"/>
  <c r="T254" i="4" s="1"/>
  <c r="S255" i="4" l="1"/>
  <c r="T255" i="4" s="1"/>
  <c r="Q256" i="4"/>
  <c r="Q257" i="4" l="1"/>
  <c r="S256" i="4"/>
  <c r="T256" i="4" s="1"/>
  <c r="S257" i="4" l="1"/>
  <c r="T257" i="4" s="1"/>
  <c r="Q258" i="4"/>
  <c r="S258" i="4" l="1"/>
  <c r="T258" i="4" s="1"/>
  <c r="Q259" i="4"/>
  <c r="S259" i="4" l="1"/>
  <c r="T259" i="4" s="1"/>
  <c r="Q260" i="4"/>
  <c r="S260" i="4" l="1"/>
  <c r="T260" i="4" s="1"/>
  <c r="Q261" i="4"/>
  <c r="Q262" i="4" l="1"/>
  <c r="S261" i="4"/>
  <c r="T261" i="4" s="1"/>
  <c r="Q263" i="4" l="1"/>
  <c r="S262" i="4"/>
  <c r="T262" i="4" s="1"/>
  <c r="Q264" i="4" l="1"/>
  <c r="S263" i="4"/>
  <c r="T263" i="4" s="1"/>
  <c r="Q265" i="4" l="1"/>
  <c r="S265" i="4" s="1"/>
  <c r="T265" i="4" s="1"/>
  <c r="S264" i="4"/>
  <c r="T264" i="4" s="1"/>
  <c r="T266" i="4" l="1"/>
  <c r="V8" i="4"/>
  <c r="W8" i="4" s="1"/>
  <c r="P15" i="2" s="1"/>
</calcChain>
</file>

<file path=xl/sharedStrings.xml><?xml version="1.0" encoding="utf-8"?>
<sst xmlns="http://schemas.openxmlformats.org/spreadsheetml/2006/main" count="84" uniqueCount="61">
  <si>
    <t>Leg Distance (Miles)</t>
  </si>
  <si>
    <t>Total Distance</t>
  </si>
  <si>
    <t>Exchange 1</t>
  </si>
  <si>
    <t>Exchange 2</t>
  </si>
  <si>
    <t>Exchange 3</t>
  </si>
  <si>
    <t>Exchange 4</t>
  </si>
  <si>
    <t xml:space="preserve"> Leg</t>
  </si>
  <si>
    <t>Leg Pace (HH:MM:SS)
(M:SS)</t>
  </si>
  <si>
    <t>Team Name:</t>
  </si>
  <si>
    <t>Leg Ends @</t>
  </si>
  <si>
    <t>Est. Time to Complete Leg (H:MM)</t>
  </si>
  <si>
    <t>Mins</t>
  </si>
  <si>
    <t>Secs</t>
  </si>
  <si>
    <r>
      <rPr>
        <sz val="14"/>
        <color theme="1"/>
        <rFont val="Aptos Narrow"/>
        <family val="2"/>
      </rPr>
      <t>**</t>
    </r>
    <r>
      <rPr>
        <sz val="10"/>
        <color theme="1"/>
        <rFont val="Aptos Narrow"/>
        <family val="2"/>
      </rPr>
      <t>Does not include time to complete exchange handoffs</t>
    </r>
  </si>
  <si>
    <t>A</t>
  </si>
  <si>
    <t>B</t>
  </si>
  <si>
    <t>C</t>
  </si>
  <si>
    <t>D</t>
  </si>
  <si>
    <t>E</t>
  </si>
  <si>
    <t>F</t>
  </si>
  <si>
    <t>G</t>
  </si>
  <si>
    <t>H</t>
  </si>
  <si>
    <t>Minutes</t>
  </si>
  <si>
    <t>Corral:</t>
  </si>
  <si>
    <t>Corral</t>
  </si>
  <si>
    <t>Corral Start Time</t>
  </si>
  <si>
    <t xml:space="preserve"> </t>
  </si>
  <si>
    <t>Finish Line</t>
  </si>
  <si>
    <t>Enter Expected Leg Pace</t>
  </si>
  <si>
    <t>Approx. time participant crosses start line timing mat for each corral</t>
  </si>
  <si>
    <t>Mile</t>
  </si>
  <si>
    <t>Time/Distance (s)</t>
  </si>
  <si>
    <t>Theoretical Pace (m)</t>
  </si>
  <si>
    <t>Theoretical Pace (s)</t>
  </si>
  <si>
    <t>Entered Pace (m)</t>
  </si>
  <si>
    <t>Entered Pace (s)</t>
  </si>
  <si>
    <t>Last Chance Pacer May Catch You!</t>
  </si>
  <si>
    <t>Seconds</t>
  </si>
  <si>
    <t>Leg #</t>
  </si>
  <si>
    <t>Sum occurances of flag by leg</t>
  </si>
  <si>
    <t>Flag leg over theoretical runner accum (sum of occurances &gt;0 = Yes)</t>
  </si>
  <si>
    <t>A Time/Distance (s)</t>
  </si>
  <si>
    <t>Pace too slow flags</t>
  </si>
  <si>
    <t>Last chance pacer warning calculations</t>
  </si>
  <si>
    <t>Pacer Time(s)</t>
  </si>
  <si>
    <t>Team Time(s)</t>
  </si>
  <si>
    <t>Max Time</t>
  </si>
  <si>
    <t>Corral selection list valdiation</t>
  </si>
  <si>
    <t>List validation for Pace Entry</t>
  </si>
  <si>
    <t xml:space="preserve"> &lt;&lt;&lt;&lt;&lt;Start time from corral entry ref</t>
  </si>
  <si>
    <t>T/F Flag for math</t>
  </si>
  <si>
    <t>Est. Participant  Arrival Time at Exchange</t>
  </si>
  <si>
    <t>Est. Participant  Arrival Time at Exchange /Finish</t>
  </si>
  <si>
    <t>Estimated Time Crossing Start Map</t>
  </si>
  <si>
    <t>Start in Corral A</t>
  </si>
  <si>
    <t>Start in Corral B</t>
  </si>
  <si>
    <t>Start in Corral C</t>
  </si>
  <si>
    <t>Start in Corral D</t>
  </si>
  <si>
    <t>Start in Corral E</t>
  </si>
  <si>
    <t>Start in Corral F</t>
  </si>
  <si>
    <t>Estimated Total Team Time (H:MM)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</si>
</sst>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m&quot;:&quot;ss"/>
    <numFmt numFmtId="165" formatCode="h&quot;:&quot;mm&quot; &quot;AM/PM"/>
    <numFmt numFmtId="166" formatCode="0.0000"/>
    <numFmt numFmtId="167" formatCode="[$-F400]h:mm:ss\ AM/PM"/>
    <numFmt numFmtId="168" formatCode="0.000000000"/>
    <numFmt numFmtId="169" formatCode="0.00000000000"/>
    <numFmt numFmtId="170" formatCode="0.000000000000"/>
    <numFmt numFmtId="171" formatCode="0.00000000"/>
  </numFmts>
  <fonts count="29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theme="1"/>
      <name val="Arial"/>
      <family val="2"/>
    </font>
    <font>
      <sz val="16"/>
      <color theme="1"/>
      <name val="Aptos Narrow"/>
      <family val="2"/>
    </font>
    <font>
      <sz val="16"/>
      <color rgb="FF000000"/>
      <name val="&quot;Aptos Narrow&quot;"/>
    </font>
    <font>
      <sz val="16"/>
      <color rgb="FF000000"/>
      <name val="Arial"/>
      <family val="2"/>
    </font>
    <font>
      <sz val="11"/>
      <color theme="1"/>
      <name val="Aptos Narrow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</font>
    <font>
      <sz val="16"/>
      <color theme="1"/>
      <name val="Aptos Narrow"/>
      <family val="2"/>
      <scheme val="minor"/>
    </font>
    <font>
      <sz val="16"/>
      <name val="Aptos Narrow"/>
      <family val="2"/>
    </font>
    <font>
      <sz val="16"/>
      <color theme="0"/>
      <name val="Aptos Narrow"/>
      <family val="2"/>
    </font>
    <font>
      <sz val="16"/>
      <color theme="0"/>
      <name val="&quot;Aptos Narrow&quot;"/>
    </font>
    <font>
      <sz val="14"/>
      <color theme="1"/>
      <name val="Aptos Narrow"/>
      <family val="2"/>
    </font>
    <font>
      <sz val="10"/>
      <color rgb="FF000000"/>
      <name val="&quot;Aptos Narrow&quot;"/>
    </font>
    <font>
      <sz val="12"/>
      <color rgb="FF202124"/>
      <name val="Arial"/>
      <family val="2"/>
    </font>
    <font>
      <sz val="16"/>
      <color rgb="FFFF0000"/>
      <name val="Aptos Narrow"/>
      <family val="2"/>
    </font>
    <font>
      <b/>
      <sz val="12"/>
      <color rgb="FFFF0000"/>
      <name val="Aptos Narrow"/>
      <family val="2"/>
      <scheme val="minor"/>
    </font>
    <font>
      <sz val="16"/>
      <color rgb="FF000000"/>
      <name val="Aptos Narrow"/>
      <family val="2"/>
    </font>
    <font>
      <sz val="12"/>
      <color rgb="FFFF0000"/>
      <name val="Aptos Narrow"/>
      <family val="2"/>
    </font>
    <font>
      <sz val="11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49" fontId="11" fillId="3" borderId="4" xfId="0" applyNumberFormat="1" applyFont="1" applyFill="1" applyBorder="1" applyAlignment="1" applyProtection="1">
      <alignment horizontal="center"/>
      <protection locked="0"/>
    </xf>
    <xf numFmtId="0" fontId="13" fillId="0" borderId="3" xfId="0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/>
    </xf>
    <xf numFmtId="164" fontId="13" fillId="0" borderId="8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0" fillId="5" borderId="2" xfId="0" applyFont="1" applyFill="1" applyBorder="1"/>
    <xf numFmtId="0" fontId="11" fillId="0" borderId="2" xfId="0" applyFont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2" xfId="0" applyFont="1" applyFill="1" applyBorder="1"/>
    <xf numFmtId="0" fontId="12" fillId="0" borderId="2" xfId="0" applyFont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11" fillId="4" borderId="16" xfId="0" applyFont="1" applyFill="1" applyBorder="1"/>
    <xf numFmtId="0" fontId="0" fillId="4" borderId="15" xfId="0" applyFill="1" applyBorder="1" applyAlignment="1">
      <alignment wrapText="1"/>
    </xf>
    <xf numFmtId="0" fontId="11" fillId="4" borderId="16" xfId="0" applyFont="1" applyFill="1" applyBorder="1" applyAlignment="1">
      <alignment vertical="center" wrapText="1"/>
    </xf>
    <xf numFmtId="0" fontId="0" fillId="4" borderId="17" xfId="0" applyFill="1" applyBorder="1"/>
    <xf numFmtId="0" fontId="11" fillId="4" borderId="18" xfId="0" applyFont="1" applyFill="1" applyBorder="1" applyAlignment="1">
      <alignment horizontal="center"/>
    </xf>
    <xf numFmtId="0" fontId="11" fillId="4" borderId="18" xfId="0" applyFont="1" applyFill="1" applyBorder="1"/>
    <xf numFmtId="0" fontId="11" fillId="4" borderId="11" xfId="0" applyFont="1" applyFill="1" applyBorder="1"/>
    <xf numFmtId="0" fontId="17" fillId="0" borderId="2" xfId="0" applyFont="1" applyBorder="1"/>
    <xf numFmtId="0" fontId="17" fillId="5" borderId="2" xfId="0" applyFont="1" applyFill="1" applyBorder="1"/>
    <xf numFmtId="0" fontId="19" fillId="0" borderId="2" xfId="0" applyFont="1" applyBorder="1"/>
    <xf numFmtId="2" fontId="19" fillId="0" borderId="2" xfId="0" applyNumberFormat="1" applyFont="1" applyBorder="1"/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66" fontId="19" fillId="0" borderId="2" xfId="0" applyNumberFormat="1" applyFont="1" applyBorder="1"/>
    <xf numFmtId="0" fontId="0" fillId="0" borderId="0" xfId="0" applyAlignment="1">
      <alignment horizontal="center"/>
    </xf>
    <xf numFmtId="19" fontId="0" fillId="0" borderId="0" xfId="0" applyNumberFormat="1"/>
    <xf numFmtId="167" fontId="0" fillId="0" borderId="0" xfId="0" applyNumberFormat="1"/>
    <xf numFmtId="21" fontId="11" fillId="0" borderId="0" xfId="0" applyNumberFormat="1" applyFont="1"/>
    <xf numFmtId="169" fontId="11" fillId="0" borderId="0" xfId="0" applyNumberFormat="1" applyFont="1"/>
    <xf numFmtId="168" fontId="0" fillId="0" borderId="0" xfId="0" applyNumberFormat="1"/>
    <xf numFmtId="170" fontId="11" fillId="0" borderId="0" xfId="0" applyNumberFormat="1" applyFont="1"/>
    <xf numFmtId="49" fontId="0" fillId="0" borderId="0" xfId="0" applyNumberFormat="1"/>
    <xf numFmtId="0" fontId="23" fillId="0" borderId="0" xfId="0" applyFont="1"/>
    <xf numFmtId="49" fontId="8" fillId="0" borderId="0" xfId="0" applyNumberFormat="1" applyFont="1"/>
    <xf numFmtId="0" fontId="24" fillId="5" borderId="2" xfId="0" applyFont="1" applyFill="1" applyBorder="1"/>
    <xf numFmtId="0" fontId="0" fillId="0" borderId="20" xfId="0" applyBorder="1"/>
    <xf numFmtId="0" fontId="0" fillId="0" borderId="2" xfId="0" applyBorder="1"/>
    <xf numFmtId="0" fontId="25" fillId="0" borderId="0" xfId="0" applyFont="1" applyAlignment="1">
      <alignment horizontal="left"/>
    </xf>
    <xf numFmtId="0" fontId="22" fillId="5" borderId="2" xfId="0" applyFont="1" applyFill="1" applyBorder="1" applyAlignment="1">
      <alignment horizontal="right"/>
    </xf>
    <xf numFmtId="0" fontId="16" fillId="5" borderId="2" xfId="0" applyFont="1" applyFill="1" applyBorder="1" applyAlignment="1">
      <alignment horizontal="right"/>
    </xf>
    <xf numFmtId="0" fontId="17" fillId="5" borderId="20" xfId="0" applyFont="1" applyFill="1" applyBorder="1"/>
    <xf numFmtId="0" fontId="17" fillId="5" borderId="21" xfId="0" applyFont="1" applyFill="1" applyBorder="1"/>
    <xf numFmtId="0" fontId="17" fillId="0" borderId="21" xfId="0" applyFont="1" applyBorder="1"/>
    <xf numFmtId="0" fontId="17" fillId="5" borderId="22" xfId="0" applyFont="1" applyFill="1" applyBorder="1"/>
    <xf numFmtId="0" fontId="11" fillId="5" borderId="23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12" fillId="5" borderId="24" xfId="0" applyFont="1" applyFill="1" applyBorder="1" applyAlignment="1">
      <alignment horizontal="center"/>
    </xf>
    <xf numFmtId="0" fontId="22" fillId="5" borderId="24" xfId="0" applyFont="1" applyFill="1" applyBorder="1" applyAlignment="1">
      <alignment horizontal="right"/>
    </xf>
    <xf numFmtId="0" fontId="16" fillId="5" borderId="24" xfId="0" applyFont="1" applyFill="1" applyBorder="1" applyAlignment="1">
      <alignment horizontal="right"/>
    </xf>
    <xf numFmtId="0" fontId="11" fillId="5" borderId="25" xfId="0" applyFont="1" applyFill="1" applyBorder="1" applyAlignment="1">
      <alignment horizontal="center"/>
    </xf>
    <xf numFmtId="0" fontId="11" fillId="5" borderId="26" xfId="0" applyFont="1" applyFill="1" applyBorder="1"/>
    <xf numFmtId="0" fontId="11" fillId="0" borderId="26" xfId="0" applyFont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0" fillId="5" borderId="2" xfId="0" applyFill="1" applyBorder="1"/>
    <xf numFmtId="0" fontId="0" fillId="5" borderId="24" xfId="0" applyFill="1" applyBorder="1"/>
    <xf numFmtId="0" fontId="26" fillId="0" borderId="7" xfId="0" applyFont="1" applyBorder="1" applyAlignment="1">
      <alignment horizontal="center"/>
    </xf>
    <xf numFmtId="0" fontId="26" fillId="0" borderId="3" xfId="0" applyFont="1" applyBorder="1" applyAlignment="1">
      <alignment horizontal="center" vertical="center" wrapText="1"/>
    </xf>
    <xf numFmtId="20" fontId="26" fillId="0" borderId="7" xfId="0" applyNumberFormat="1" applyFont="1" applyBorder="1" applyAlignment="1">
      <alignment horizontal="center"/>
    </xf>
    <xf numFmtId="165" fontId="26" fillId="0" borderId="4" xfId="0" applyNumberFormat="1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20" fontId="26" fillId="0" borderId="8" xfId="0" applyNumberFormat="1" applyFont="1" applyBorder="1" applyAlignment="1">
      <alignment horizontal="center"/>
    </xf>
    <xf numFmtId="165" fontId="26" fillId="0" borderId="8" xfId="0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20" fontId="26" fillId="0" borderId="10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11" fillId="5" borderId="2" xfId="0" applyFont="1" applyFill="1" applyBorder="1" applyAlignment="1">
      <alignment horizontal="right"/>
    </xf>
    <xf numFmtId="0" fontId="26" fillId="5" borderId="2" xfId="0" applyFont="1" applyFill="1" applyBorder="1" applyAlignment="1">
      <alignment horizontal="right"/>
    </xf>
    <xf numFmtId="18" fontId="26" fillId="0" borderId="8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19" fontId="0" fillId="0" borderId="2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0" xfId="0" applyFont="1"/>
    <xf numFmtId="2" fontId="0" fillId="0" borderId="0" xfId="0" applyNumberFormat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4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171" fontId="0" fillId="0" borderId="21" xfId="0" applyNumberFormat="1" applyBorder="1" applyAlignment="1">
      <alignment horizontal="center"/>
    </xf>
    <xf numFmtId="171" fontId="0" fillId="0" borderId="2" xfId="0" applyNumberFormat="1" applyBorder="1" applyAlignment="1">
      <alignment horizontal="center"/>
    </xf>
    <xf numFmtId="171" fontId="0" fillId="0" borderId="26" xfId="0" applyNumberFormat="1" applyBorder="1" applyAlignment="1">
      <alignment horizontal="center"/>
    </xf>
    <xf numFmtId="171" fontId="0" fillId="0" borderId="0" xfId="0" applyNumberFormat="1" applyAlignment="1">
      <alignment horizontal="center"/>
    </xf>
    <xf numFmtId="165" fontId="27" fillId="0" borderId="30" xfId="0" applyNumberFormat="1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19" fontId="28" fillId="0" borderId="2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9" fontId="0" fillId="0" borderId="24" xfId="0" applyNumberFormat="1" applyBorder="1" applyAlignment="1">
      <alignment horizontal="center"/>
    </xf>
    <xf numFmtId="19" fontId="0" fillId="0" borderId="27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8" fontId="0" fillId="0" borderId="5" xfId="0" applyNumberFormat="1" applyBorder="1" applyAlignment="1">
      <alignment horizontal="right" vertical="center"/>
    </xf>
    <xf numFmtId="171" fontId="1" fillId="0" borderId="19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71" fontId="3" fillId="0" borderId="19" xfId="0" applyNumberFormat="1" applyFont="1" applyBorder="1" applyAlignment="1">
      <alignment horizontal="center"/>
    </xf>
    <xf numFmtId="171" fontId="4" fillId="0" borderId="19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9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165" fontId="26" fillId="0" borderId="17" xfId="0" applyNumberFormat="1" applyFont="1" applyBorder="1" applyAlignment="1">
      <alignment horizontal="center"/>
    </xf>
    <xf numFmtId="0" fontId="12" fillId="5" borderId="3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18" fontId="26" fillId="0" borderId="3" xfId="0" applyNumberFormat="1" applyFont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horizontal="center"/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18" fontId="26" fillId="5" borderId="2" xfId="0" applyNumberFormat="1" applyFont="1" applyFill="1" applyBorder="1" applyAlignment="1">
      <alignment horizontal="center"/>
    </xf>
    <xf numFmtId="0" fontId="26" fillId="2" borderId="8" xfId="0" applyFont="1" applyFill="1" applyBorder="1" applyAlignment="1">
      <alignment horizontal="right"/>
    </xf>
    <xf numFmtId="0" fontId="26" fillId="2" borderId="9" xfId="0" applyFont="1" applyFill="1" applyBorder="1" applyAlignment="1">
      <alignment horizontal="right"/>
    </xf>
    <xf numFmtId="0" fontId="11" fillId="3" borderId="36" xfId="0" applyFont="1" applyFill="1" applyBorder="1" applyAlignment="1" applyProtection="1">
      <alignment horizontal="left"/>
      <protection locked="0"/>
    </xf>
    <xf numFmtId="0" fontId="18" fillId="3" borderId="37" xfId="0" applyFont="1" applyFill="1" applyBorder="1" applyAlignment="1" applyProtection="1">
      <alignment horizontal="left"/>
      <protection locked="0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6" fillId="5" borderId="3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24" xfId="0" applyFont="1" applyFill="1" applyBorder="1" applyAlignment="1">
      <alignment horizontal="left" vertical="center" wrapText="1"/>
    </xf>
    <xf numFmtId="0" fontId="17" fillId="5" borderId="0" xfId="0" applyFont="1" applyFill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 vs pacer visualizer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5736998059540677E-2"/>
          <c:y val="1.4296771293720667E-2"/>
          <c:w val="0.95543095007652656"/>
          <c:h val="0.92731713871767274"/>
        </c:manualLayout>
      </c:layout>
      <c:lineChart>
        <c:grouping val="standard"/>
        <c:varyColors val="0"/>
        <c:ser>
          <c:idx val="0"/>
          <c:order val="0"/>
          <c:tx>
            <c:strRef>
              <c:f>'Wave Tables for Lookup'!$M$3</c:f>
              <c:strCache>
                <c:ptCount val="1"/>
                <c:pt idx="0">
                  <c:v>Pacer Time(s)</c:v>
                </c:pt>
              </c:strCache>
            </c:strRef>
          </c:tx>
          <c:spPr>
            <a:ln w="127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'Wave Tables for Lookup'!$I$4:$I$265</c:f>
              <c:numCache>
                <c:formatCode>General</c:formatCode>
                <c:ptCount val="262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1.5000000000000002</c:v>
                </c:pt>
                <c:pt idx="15">
                  <c:v>1.6000000000000003</c:v>
                </c:pt>
                <c:pt idx="16">
                  <c:v>1.7000000000000004</c:v>
                </c:pt>
                <c:pt idx="17">
                  <c:v>1.8000000000000005</c:v>
                </c:pt>
                <c:pt idx="18">
                  <c:v>1.9000000000000006</c:v>
                </c:pt>
                <c:pt idx="19">
                  <c:v>2.0000000000000004</c:v>
                </c:pt>
                <c:pt idx="20">
                  <c:v>2.1000000000000005</c:v>
                </c:pt>
                <c:pt idx="21">
                  <c:v>2.2000000000000006</c:v>
                </c:pt>
                <c:pt idx="22">
                  <c:v>2.3000000000000007</c:v>
                </c:pt>
                <c:pt idx="23">
                  <c:v>2.4000000000000008</c:v>
                </c:pt>
                <c:pt idx="24">
                  <c:v>2.5000000000000009</c:v>
                </c:pt>
                <c:pt idx="25">
                  <c:v>2.600000000000001</c:v>
                </c:pt>
                <c:pt idx="26">
                  <c:v>2.7000000000000011</c:v>
                </c:pt>
                <c:pt idx="27">
                  <c:v>2.8000000000000012</c:v>
                </c:pt>
                <c:pt idx="28">
                  <c:v>2.9000000000000012</c:v>
                </c:pt>
                <c:pt idx="29">
                  <c:v>3.0000000000000013</c:v>
                </c:pt>
                <c:pt idx="30">
                  <c:v>3.1000000000000014</c:v>
                </c:pt>
                <c:pt idx="31">
                  <c:v>3.2000000000000015</c:v>
                </c:pt>
                <c:pt idx="32">
                  <c:v>3.3000000000000016</c:v>
                </c:pt>
                <c:pt idx="33">
                  <c:v>3.4000000000000017</c:v>
                </c:pt>
                <c:pt idx="34">
                  <c:v>3.5000000000000018</c:v>
                </c:pt>
                <c:pt idx="35">
                  <c:v>3.6000000000000019</c:v>
                </c:pt>
                <c:pt idx="36">
                  <c:v>3.700000000000002</c:v>
                </c:pt>
                <c:pt idx="37">
                  <c:v>3.800000000000002</c:v>
                </c:pt>
                <c:pt idx="38">
                  <c:v>3.9000000000000021</c:v>
                </c:pt>
                <c:pt idx="39">
                  <c:v>4.0000000000000018</c:v>
                </c:pt>
                <c:pt idx="40">
                  <c:v>4.1000000000000014</c:v>
                </c:pt>
                <c:pt idx="41">
                  <c:v>4.2000000000000011</c:v>
                </c:pt>
                <c:pt idx="42">
                  <c:v>4.3000000000000007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4.6999999999999993</c:v>
                </c:pt>
                <c:pt idx="47">
                  <c:v>4.7999999999999989</c:v>
                </c:pt>
                <c:pt idx="48">
                  <c:v>4.8999999999999986</c:v>
                </c:pt>
                <c:pt idx="49">
                  <c:v>4.9999999999999982</c:v>
                </c:pt>
                <c:pt idx="50">
                  <c:v>5.0999999999999979</c:v>
                </c:pt>
                <c:pt idx="51">
                  <c:v>5.1999999999999975</c:v>
                </c:pt>
                <c:pt idx="52">
                  <c:v>5.2999999999999972</c:v>
                </c:pt>
                <c:pt idx="53">
                  <c:v>5.3999999999999968</c:v>
                </c:pt>
                <c:pt idx="54">
                  <c:v>5.4999999999999964</c:v>
                </c:pt>
                <c:pt idx="55">
                  <c:v>5.5999999999999961</c:v>
                </c:pt>
                <c:pt idx="56">
                  <c:v>5.6999999999999957</c:v>
                </c:pt>
                <c:pt idx="57">
                  <c:v>5.7999999999999954</c:v>
                </c:pt>
                <c:pt idx="58">
                  <c:v>5.899999999999995</c:v>
                </c:pt>
                <c:pt idx="59">
                  <c:v>5.9999999999999947</c:v>
                </c:pt>
                <c:pt idx="60">
                  <c:v>6.0999999999999943</c:v>
                </c:pt>
                <c:pt idx="61">
                  <c:v>6.199999999999994</c:v>
                </c:pt>
                <c:pt idx="62">
                  <c:v>6.2999999999999936</c:v>
                </c:pt>
                <c:pt idx="63">
                  <c:v>6.3999999999999932</c:v>
                </c:pt>
                <c:pt idx="64">
                  <c:v>6.4999999999999929</c:v>
                </c:pt>
                <c:pt idx="65">
                  <c:v>6.5999999999999925</c:v>
                </c:pt>
                <c:pt idx="66">
                  <c:v>6.6999999999999922</c:v>
                </c:pt>
                <c:pt idx="67">
                  <c:v>6.7999999999999918</c:v>
                </c:pt>
                <c:pt idx="68">
                  <c:v>6.8999999999999915</c:v>
                </c:pt>
                <c:pt idx="69">
                  <c:v>6.9999999999999911</c:v>
                </c:pt>
                <c:pt idx="70">
                  <c:v>7.0999999999999908</c:v>
                </c:pt>
                <c:pt idx="71">
                  <c:v>7.1999999999999904</c:v>
                </c:pt>
                <c:pt idx="72">
                  <c:v>7.2999999999999901</c:v>
                </c:pt>
                <c:pt idx="73">
                  <c:v>7.3999999999999897</c:v>
                </c:pt>
                <c:pt idx="74">
                  <c:v>7.4999999999999893</c:v>
                </c:pt>
                <c:pt idx="75">
                  <c:v>7.599999999999989</c:v>
                </c:pt>
                <c:pt idx="76">
                  <c:v>7.6999999999999886</c:v>
                </c:pt>
                <c:pt idx="77">
                  <c:v>7.7999999999999883</c:v>
                </c:pt>
                <c:pt idx="78">
                  <c:v>7.8999999999999879</c:v>
                </c:pt>
                <c:pt idx="79">
                  <c:v>7.9999999999999876</c:v>
                </c:pt>
                <c:pt idx="80">
                  <c:v>8.0999999999999872</c:v>
                </c:pt>
                <c:pt idx="81">
                  <c:v>8.1999999999999869</c:v>
                </c:pt>
                <c:pt idx="82">
                  <c:v>8.2999999999999865</c:v>
                </c:pt>
                <c:pt idx="83">
                  <c:v>8.3999999999999861</c:v>
                </c:pt>
                <c:pt idx="84">
                  <c:v>8.4999999999999858</c:v>
                </c:pt>
                <c:pt idx="85">
                  <c:v>8.5999999999999854</c:v>
                </c:pt>
                <c:pt idx="86">
                  <c:v>8.6999999999999851</c:v>
                </c:pt>
                <c:pt idx="87">
                  <c:v>8.7999999999999847</c:v>
                </c:pt>
                <c:pt idx="88">
                  <c:v>8.8999999999999844</c:v>
                </c:pt>
                <c:pt idx="89">
                  <c:v>8.999999999999984</c:v>
                </c:pt>
                <c:pt idx="90">
                  <c:v>9.0999999999999837</c:v>
                </c:pt>
                <c:pt idx="91">
                  <c:v>9.1999999999999833</c:v>
                </c:pt>
                <c:pt idx="92">
                  <c:v>9.2999999999999829</c:v>
                </c:pt>
                <c:pt idx="93">
                  <c:v>9.3999999999999826</c:v>
                </c:pt>
                <c:pt idx="94">
                  <c:v>9.4999999999999822</c:v>
                </c:pt>
                <c:pt idx="95">
                  <c:v>9.5999999999999819</c:v>
                </c:pt>
                <c:pt idx="96">
                  <c:v>9.6999999999999815</c:v>
                </c:pt>
                <c:pt idx="97">
                  <c:v>9.7999999999999812</c:v>
                </c:pt>
                <c:pt idx="98">
                  <c:v>9.8999999999999808</c:v>
                </c:pt>
                <c:pt idx="99">
                  <c:v>9.9999999999999805</c:v>
                </c:pt>
                <c:pt idx="100">
                  <c:v>10.09999999999998</c:v>
                </c:pt>
                <c:pt idx="101">
                  <c:v>10.19999999999998</c:v>
                </c:pt>
                <c:pt idx="102">
                  <c:v>10.299999999999979</c:v>
                </c:pt>
                <c:pt idx="103">
                  <c:v>10.399999999999979</c:v>
                </c:pt>
                <c:pt idx="104">
                  <c:v>10.499999999999979</c:v>
                </c:pt>
                <c:pt idx="105">
                  <c:v>10.599999999999978</c:v>
                </c:pt>
                <c:pt idx="106">
                  <c:v>10.699999999999978</c:v>
                </c:pt>
                <c:pt idx="107">
                  <c:v>10.799999999999978</c:v>
                </c:pt>
                <c:pt idx="108">
                  <c:v>10.899999999999977</c:v>
                </c:pt>
                <c:pt idx="109">
                  <c:v>10.999999999999977</c:v>
                </c:pt>
                <c:pt idx="110">
                  <c:v>11.099999999999977</c:v>
                </c:pt>
                <c:pt idx="111">
                  <c:v>11.199999999999976</c:v>
                </c:pt>
                <c:pt idx="112">
                  <c:v>11.299999999999976</c:v>
                </c:pt>
                <c:pt idx="113">
                  <c:v>11.399999999999975</c:v>
                </c:pt>
                <c:pt idx="114">
                  <c:v>11.499999999999975</c:v>
                </c:pt>
                <c:pt idx="115">
                  <c:v>11.599999999999975</c:v>
                </c:pt>
                <c:pt idx="116">
                  <c:v>11.699999999999974</c:v>
                </c:pt>
                <c:pt idx="117">
                  <c:v>11.799999999999974</c:v>
                </c:pt>
                <c:pt idx="118">
                  <c:v>11.899999999999974</c:v>
                </c:pt>
                <c:pt idx="119">
                  <c:v>11.999999999999973</c:v>
                </c:pt>
                <c:pt idx="120">
                  <c:v>12.099999999999973</c:v>
                </c:pt>
                <c:pt idx="121">
                  <c:v>12.199999999999973</c:v>
                </c:pt>
                <c:pt idx="122">
                  <c:v>12.299999999999972</c:v>
                </c:pt>
                <c:pt idx="123">
                  <c:v>12.399999999999972</c:v>
                </c:pt>
                <c:pt idx="124">
                  <c:v>12.499999999999972</c:v>
                </c:pt>
                <c:pt idx="125">
                  <c:v>12.599999999999971</c:v>
                </c:pt>
                <c:pt idx="126">
                  <c:v>12.699999999999971</c:v>
                </c:pt>
                <c:pt idx="127">
                  <c:v>12.799999999999971</c:v>
                </c:pt>
                <c:pt idx="128">
                  <c:v>12.89999999999997</c:v>
                </c:pt>
                <c:pt idx="129">
                  <c:v>12.99999999999997</c:v>
                </c:pt>
                <c:pt idx="130">
                  <c:v>13.099999999999969</c:v>
                </c:pt>
                <c:pt idx="131">
                  <c:v>13.199999999999969</c:v>
                </c:pt>
                <c:pt idx="132">
                  <c:v>13.299999999999969</c:v>
                </c:pt>
                <c:pt idx="133">
                  <c:v>13.399999999999968</c:v>
                </c:pt>
                <c:pt idx="134">
                  <c:v>13.499999999999968</c:v>
                </c:pt>
                <c:pt idx="135">
                  <c:v>13.599999999999968</c:v>
                </c:pt>
                <c:pt idx="136">
                  <c:v>13.699999999999967</c:v>
                </c:pt>
                <c:pt idx="137">
                  <c:v>13.799999999999967</c:v>
                </c:pt>
                <c:pt idx="138">
                  <c:v>13.899999999999967</c:v>
                </c:pt>
                <c:pt idx="139">
                  <c:v>13.999999999999966</c:v>
                </c:pt>
                <c:pt idx="140">
                  <c:v>14.099999999999966</c:v>
                </c:pt>
                <c:pt idx="141">
                  <c:v>14.199999999999966</c:v>
                </c:pt>
                <c:pt idx="142">
                  <c:v>14.299999999999965</c:v>
                </c:pt>
                <c:pt idx="143">
                  <c:v>14.399999999999965</c:v>
                </c:pt>
                <c:pt idx="144">
                  <c:v>14.499999999999964</c:v>
                </c:pt>
                <c:pt idx="145">
                  <c:v>14.599999999999964</c:v>
                </c:pt>
                <c:pt idx="146">
                  <c:v>14.699999999999964</c:v>
                </c:pt>
                <c:pt idx="147">
                  <c:v>14.799999999999963</c:v>
                </c:pt>
                <c:pt idx="148">
                  <c:v>14.899999999999963</c:v>
                </c:pt>
                <c:pt idx="149">
                  <c:v>14.999999999999963</c:v>
                </c:pt>
                <c:pt idx="150">
                  <c:v>15.099999999999962</c:v>
                </c:pt>
                <c:pt idx="151">
                  <c:v>15.199999999999962</c:v>
                </c:pt>
                <c:pt idx="152">
                  <c:v>15.299999999999962</c:v>
                </c:pt>
                <c:pt idx="153">
                  <c:v>15.399999999999961</c:v>
                </c:pt>
                <c:pt idx="154">
                  <c:v>15.499999999999961</c:v>
                </c:pt>
                <c:pt idx="155">
                  <c:v>15.599999999999961</c:v>
                </c:pt>
                <c:pt idx="156">
                  <c:v>15.69999999999996</c:v>
                </c:pt>
                <c:pt idx="157">
                  <c:v>15.79999999999996</c:v>
                </c:pt>
                <c:pt idx="158">
                  <c:v>15.899999999999959</c:v>
                </c:pt>
                <c:pt idx="159">
                  <c:v>15.999999999999959</c:v>
                </c:pt>
                <c:pt idx="160">
                  <c:v>16.099999999999959</c:v>
                </c:pt>
                <c:pt idx="161">
                  <c:v>16.19999999999996</c:v>
                </c:pt>
                <c:pt idx="162">
                  <c:v>16.299999999999962</c:v>
                </c:pt>
                <c:pt idx="163">
                  <c:v>16.399999999999963</c:v>
                </c:pt>
                <c:pt idx="164">
                  <c:v>16.499999999999964</c:v>
                </c:pt>
                <c:pt idx="165">
                  <c:v>16.599999999999966</c:v>
                </c:pt>
                <c:pt idx="166">
                  <c:v>16.699999999999967</c:v>
                </c:pt>
                <c:pt idx="167">
                  <c:v>16.799999999999969</c:v>
                </c:pt>
                <c:pt idx="168">
                  <c:v>16.89999999999997</c:v>
                </c:pt>
                <c:pt idx="169">
                  <c:v>16.999999999999972</c:v>
                </c:pt>
                <c:pt idx="170">
                  <c:v>17.099999999999973</c:v>
                </c:pt>
                <c:pt idx="171">
                  <c:v>17.199999999999974</c:v>
                </c:pt>
                <c:pt idx="172">
                  <c:v>17.299999999999976</c:v>
                </c:pt>
                <c:pt idx="173">
                  <c:v>17.399999999999977</c:v>
                </c:pt>
                <c:pt idx="174">
                  <c:v>17.499999999999979</c:v>
                </c:pt>
                <c:pt idx="175">
                  <c:v>17.59999999999998</c:v>
                </c:pt>
                <c:pt idx="176">
                  <c:v>17.699999999999982</c:v>
                </c:pt>
                <c:pt idx="177">
                  <c:v>17.799999999999983</c:v>
                </c:pt>
                <c:pt idx="178">
                  <c:v>17.899999999999984</c:v>
                </c:pt>
                <c:pt idx="179">
                  <c:v>17.999999999999986</c:v>
                </c:pt>
                <c:pt idx="180">
                  <c:v>18.099999999999987</c:v>
                </c:pt>
                <c:pt idx="181">
                  <c:v>18.199999999999989</c:v>
                </c:pt>
                <c:pt idx="182">
                  <c:v>18.29999999999999</c:v>
                </c:pt>
                <c:pt idx="183">
                  <c:v>18.399999999999991</c:v>
                </c:pt>
                <c:pt idx="184">
                  <c:v>18.499999999999993</c:v>
                </c:pt>
                <c:pt idx="185">
                  <c:v>18.599999999999994</c:v>
                </c:pt>
                <c:pt idx="186">
                  <c:v>18.699999999999996</c:v>
                </c:pt>
                <c:pt idx="187">
                  <c:v>18.799999999999997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19.200000000000003</c:v>
                </c:pt>
                <c:pt idx="192">
                  <c:v>19.300000000000004</c:v>
                </c:pt>
                <c:pt idx="193">
                  <c:v>19.400000000000006</c:v>
                </c:pt>
                <c:pt idx="194">
                  <c:v>19.500000000000007</c:v>
                </c:pt>
                <c:pt idx="195">
                  <c:v>19.600000000000009</c:v>
                </c:pt>
                <c:pt idx="196">
                  <c:v>19.70000000000001</c:v>
                </c:pt>
                <c:pt idx="197">
                  <c:v>19.800000000000011</c:v>
                </c:pt>
                <c:pt idx="198">
                  <c:v>19.900000000000013</c:v>
                </c:pt>
                <c:pt idx="199">
                  <c:v>20.000000000000014</c:v>
                </c:pt>
                <c:pt idx="200">
                  <c:v>20.100000000000016</c:v>
                </c:pt>
                <c:pt idx="201">
                  <c:v>20.200000000000017</c:v>
                </c:pt>
                <c:pt idx="202">
                  <c:v>20.300000000000018</c:v>
                </c:pt>
                <c:pt idx="203">
                  <c:v>20.40000000000002</c:v>
                </c:pt>
                <c:pt idx="204">
                  <c:v>20.500000000000021</c:v>
                </c:pt>
                <c:pt idx="205">
                  <c:v>20.600000000000023</c:v>
                </c:pt>
                <c:pt idx="206">
                  <c:v>20.700000000000024</c:v>
                </c:pt>
                <c:pt idx="207">
                  <c:v>20.800000000000026</c:v>
                </c:pt>
                <c:pt idx="208">
                  <c:v>20.900000000000027</c:v>
                </c:pt>
                <c:pt idx="209">
                  <c:v>21.000000000000028</c:v>
                </c:pt>
                <c:pt idx="210">
                  <c:v>21.10000000000003</c:v>
                </c:pt>
                <c:pt idx="211">
                  <c:v>21.200000000000031</c:v>
                </c:pt>
                <c:pt idx="212">
                  <c:v>21.300000000000033</c:v>
                </c:pt>
                <c:pt idx="213">
                  <c:v>21.400000000000034</c:v>
                </c:pt>
                <c:pt idx="214">
                  <c:v>21.500000000000036</c:v>
                </c:pt>
                <c:pt idx="215">
                  <c:v>21.600000000000037</c:v>
                </c:pt>
                <c:pt idx="216">
                  <c:v>21.700000000000038</c:v>
                </c:pt>
                <c:pt idx="217">
                  <c:v>21.80000000000004</c:v>
                </c:pt>
                <c:pt idx="218">
                  <c:v>21.900000000000041</c:v>
                </c:pt>
                <c:pt idx="219">
                  <c:v>22.000000000000043</c:v>
                </c:pt>
                <c:pt idx="220">
                  <c:v>22.100000000000044</c:v>
                </c:pt>
                <c:pt idx="221">
                  <c:v>22.200000000000045</c:v>
                </c:pt>
                <c:pt idx="222">
                  <c:v>22.300000000000047</c:v>
                </c:pt>
                <c:pt idx="223">
                  <c:v>22.400000000000048</c:v>
                </c:pt>
                <c:pt idx="224">
                  <c:v>22.50000000000005</c:v>
                </c:pt>
                <c:pt idx="225">
                  <c:v>22.600000000000051</c:v>
                </c:pt>
                <c:pt idx="226">
                  <c:v>22.700000000000053</c:v>
                </c:pt>
                <c:pt idx="227">
                  <c:v>22.800000000000054</c:v>
                </c:pt>
                <c:pt idx="228">
                  <c:v>22.900000000000055</c:v>
                </c:pt>
                <c:pt idx="229">
                  <c:v>23.000000000000057</c:v>
                </c:pt>
                <c:pt idx="230">
                  <c:v>23.100000000000058</c:v>
                </c:pt>
                <c:pt idx="231">
                  <c:v>23.20000000000006</c:v>
                </c:pt>
                <c:pt idx="232">
                  <c:v>23.300000000000061</c:v>
                </c:pt>
                <c:pt idx="233">
                  <c:v>23.400000000000063</c:v>
                </c:pt>
                <c:pt idx="234">
                  <c:v>23.500000000000064</c:v>
                </c:pt>
                <c:pt idx="235">
                  <c:v>23.600000000000065</c:v>
                </c:pt>
                <c:pt idx="236">
                  <c:v>23.700000000000067</c:v>
                </c:pt>
                <c:pt idx="237">
                  <c:v>23.800000000000068</c:v>
                </c:pt>
                <c:pt idx="238">
                  <c:v>23.90000000000007</c:v>
                </c:pt>
                <c:pt idx="239">
                  <c:v>24.000000000000071</c:v>
                </c:pt>
                <c:pt idx="240">
                  <c:v>24.100000000000072</c:v>
                </c:pt>
                <c:pt idx="241">
                  <c:v>24.200000000000074</c:v>
                </c:pt>
                <c:pt idx="242">
                  <c:v>24.300000000000075</c:v>
                </c:pt>
                <c:pt idx="243">
                  <c:v>24.400000000000077</c:v>
                </c:pt>
                <c:pt idx="244">
                  <c:v>24.500000000000078</c:v>
                </c:pt>
                <c:pt idx="245">
                  <c:v>24.60000000000008</c:v>
                </c:pt>
                <c:pt idx="246">
                  <c:v>24.700000000000081</c:v>
                </c:pt>
                <c:pt idx="247">
                  <c:v>24.800000000000082</c:v>
                </c:pt>
                <c:pt idx="248">
                  <c:v>24.900000000000084</c:v>
                </c:pt>
                <c:pt idx="249">
                  <c:v>25.000000000000085</c:v>
                </c:pt>
                <c:pt idx="250">
                  <c:v>25.100000000000087</c:v>
                </c:pt>
                <c:pt idx="251">
                  <c:v>25.200000000000088</c:v>
                </c:pt>
                <c:pt idx="252">
                  <c:v>25.30000000000009</c:v>
                </c:pt>
                <c:pt idx="253">
                  <c:v>25.400000000000091</c:v>
                </c:pt>
                <c:pt idx="254">
                  <c:v>25.500000000000092</c:v>
                </c:pt>
                <c:pt idx="255">
                  <c:v>25.600000000000094</c:v>
                </c:pt>
                <c:pt idx="256">
                  <c:v>25.700000000000095</c:v>
                </c:pt>
                <c:pt idx="257">
                  <c:v>25.800000000000097</c:v>
                </c:pt>
                <c:pt idx="258">
                  <c:v>25.900000000000098</c:v>
                </c:pt>
                <c:pt idx="259">
                  <c:v>26.000000000000099</c:v>
                </c:pt>
                <c:pt idx="260">
                  <c:v>26.100000000000101</c:v>
                </c:pt>
                <c:pt idx="261">
                  <c:v>26.200000000000102</c:v>
                </c:pt>
              </c:numCache>
            </c:numRef>
          </c:cat>
          <c:val>
            <c:numRef>
              <c:f>'Wave Tables for Lookup'!$M$4:$M$265</c:f>
              <c:numCache>
                <c:formatCode>0.00000000</c:formatCode>
                <c:ptCount val="262"/>
                <c:pt idx="0">
                  <c:v>14.866666666666667</c:v>
                </c:pt>
                <c:pt idx="1">
                  <c:v>29.733333333333334</c:v>
                </c:pt>
                <c:pt idx="2">
                  <c:v>44.6</c:v>
                </c:pt>
                <c:pt idx="3">
                  <c:v>59.466666666666669</c:v>
                </c:pt>
                <c:pt idx="4">
                  <c:v>74.333333333333343</c:v>
                </c:pt>
                <c:pt idx="5">
                  <c:v>89.200000000000017</c:v>
                </c:pt>
                <c:pt idx="6">
                  <c:v>104.06666666666669</c:v>
                </c:pt>
                <c:pt idx="7">
                  <c:v>118.93333333333337</c:v>
                </c:pt>
                <c:pt idx="8">
                  <c:v>133.80000000000004</c:v>
                </c:pt>
                <c:pt idx="9">
                  <c:v>148.66666666666671</c:v>
                </c:pt>
                <c:pt idx="10">
                  <c:v>163.53333333333339</c:v>
                </c:pt>
                <c:pt idx="11">
                  <c:v>178.40000000000006</c:v>
                </c:pt>
                <c:pt idx="12">
                  <c:v>193.26666666666674</c:v>
                </c:pt>
                <c:pt idx="13">
                  <c:v>208.13333333333341</c:v>
                </c:pt>
                <c:pt idx="14">
                  <c:v>223.00000000000009</c:v>
                </c:pt>
                <c:pt idx="15">
                  <c:v>237.86666666666676</c:v>
                </c:pt>
                <c:pt idx="16">
                  <c:v>252.73333333333343</c:v>
                </c:pt>
                <c:pt idx="17">
                  <c:v>267.60000000000008</c:v>
                </c:pt>
                <c:pt idx="18">
                  <c:v>282.46666666666675</c:v>
                </c:pt>
                <c:pt idx="19">
                  <c:v>297.33333333333343</c:v>
                </c:pt>
                <c:pt idx="20">
                  <c:v>312.2000000000001</c:v>
                </c:pt>
                <c:pt idx="21">
                  <c:v>327.06666666666678</c:v>
                </c:pt>
                <c:pt idx="22">
                  <c:v>341.93333333333345</c:v>
                </c:pt>
                <c:pt idx="23">
                  <c:v>356.80000000000013</c:v>
                </c:pt>
                <c:pt idx="24">
                  <c:v>371.6666666666668</c:v>
                </c:pt>
                <c:pt idx="25">
                  <c:v>386.53333333333347</c:v>
                </c:pt>
                <c:pt idx="26">
                  <c:v>401.40000000000015</c:v>
                </c:pt>
                <c:pt idx="27">
                  <c:v>416.26666666666682</c:v>
                </c:pt>
                <c:pt idx="28">
                  <c:v>431.1333333333335</c:v>
                </c:pt>
                <c:pt idx="29">
                  <c:v>446.00000000000017</c:v>
                </c:pt>
                <c:pt idx="30">
                  <c:v>460.86666666666684</c:v>
                </c:pt>
                <c:pt idx="31">
                  <c:v>475.73333333333352</c:v>
                </c:pt>
                <c:pt idx="32">
                  <c:v>490.60000000000019</c:v>
                </c:pt>
                <c:pt idx="33">
                  <c:v>505.46666666666687</c:v>
                </c:pt>
                <c:pt idx="34">
                  <c:v>520.33333333333348</c:v>
                </c:pt>
                <c:pt idx="35">
                  <c:v>535.20000000000016</c:v>
                </c:pt>
                <c:pt idx="36">
                  <c:v>550.06666666666683</c:v>
                </c:pt>
                <c:pt idx="37">
                  <c:v>564.93333333333351</c:v>
                </c:pt>
                <c:pt idx="38">
                  <c:v>579.80000000000018</c:v>
                </c:pt>
                <c:pt idx="39">
                  <c:v>594.66666666666686</c:v>
                </c:pt>
                <c:pt idx="40">
                  <c:v>609.53333333333353</c:v>
                </c:pt>
                <c:pt idx="41">
                  <c:v>624.4000000000002</c:v>
                </c:pt>
                <c:pt idx="42">
                  <c:v>639.26666666666688</c:v>
                </c:pt>
                <c:pt idx="43">
                  <c:v>654.13333333333355</c:v>
                </c:pt>
                <c:pt idx="44">
                  <c:v>669.00000000000023</c:v>
                </c:pt>
                <c:pt idx="45">
                  <c:v>683.8666666666669</c:v>
                </c:pt>
                <c:pt idx="46">
                  <c:v>698.73333333333358</c:v>
                </c:pt>
                <c:pt idx="47">
                  <c:v>713.60000000000025</c:v>
                </c:pt>
                <c:pt idx="48">
                  <c:v>728.46666666666692</c:v>
                </c:pt>
                <c:pt idx="49">
                  <c:v>743.3333333333336</c:v>
                </c:pt>
                <c:pt idx="50">
                  <c:v>758.20000000000027</c:v>
                </c:pt>
                <c:pt idx="51">
                  <c:v>773.06666666666695</c:v>
                </c:pt>
                <c:pt idx="52">
                  <c:v>787.93333333333362</c:v>
                </c:pt>
                <c:pt idx="53">
                  <c:v>802.8000000000003</c:v>
                </c:pt>
                <c:pt idx="54">
                  <c:v>817.66666666666697</c:v>
                </c:pt>
                <c:pt idx="55">
                  <c:v>832.53333333333364</c:v>
                </c:pt>
                <c:pt idx="56">
                  <c:v>847.40000000000032</c:v>
                </c:pt>
                <c:pt idx="57">
                  <c:v>862.26666666666699</c:v>
                </c:pt>
                <c:pt idx="58">
                  <c:v>877.13333333333367</c:v>
                </c:pt>
                <c:pt idx="59">
                  <c:v>892.00000000000034</c:v>
                </c:pt>
                <c:pt idx="60">
                  <c:v>906.86666666666702</c:v>
                </c:pt>
                <c:pt idx="61">
                  <c:v>921.73333333333369</c:v>
                </c:pt>
                <c:pt idx="62">
                  <c:v>936.60000000000036</c:v>
                </c:pt>
                <c:pt idx="63">
                  <c:v>951.46666666666704</c:v>
                </c:pt>
                <c:pt idx="64">
                  <c:v>966.33333333333371</c:v>
                </c:pt>
                <c:pt idx="65">
                  <c:v>981.20000000000039</c:v>
                </c:pt>
                <c:pt idx="66">
                  <c:v>996.06666666666706</c:v>
                </c:pt>
                <c:pt idx="67">
                  <c:v>1010.9333333333337</c:v>
                </c:pt>
                <c:pt idx="68">
                  <c:v>1025.8000000000004</c:v>
                </c:pt>
                <c:pt idx="69">
                  <c:v>1040.666666666667</c:v>
                </c:pt>
                <c:pt idx="70">
                  <c:v>1055.5333333333335</c:v>
                </c:pt>
                <c:pt idx="71">
                  <c:v>1070.4000000000001</c:v>
                </c:pt>
                <c:pt idx="72">
                  <c:v>1085.2666666666667</c:v>
                </c:pt>
                <c:pt idx="73">
                  <c:v>1100.1333333333332</c:v>
                </c:pt>
                <c:pt idx="74">
                  <c:v>1114.9999999999998</c:v>
                </c:pt>
                <c:pt idx="75">
                  <c:v>1129.8666666666663</c:v>
                </c:pt>
                <c:pt idx="76">
                  <c:v>1144.7333333333329</c:v>
                </c:pt>
                <c:pt idx="77">
                  <c:v>1159.5999999999995</c:v>
                </c:pt>
                <c:pt idx="78">
                  <c:v>1174.466666666666</c:v>
                </c:pt>
                <c:pt idx="79">
                  <c:v>1189.3333333333326</c:v>
                </c:pt>
                <c:pt idx="80">
                  <c:v>1204.1999999999991</c:v>
                </c:pt>
                <c:pt idx="81">
                  <c:v>1219.0666666666657</c:v>
                </c:pt>
                <c:pt idx="82">
                  <c:v>1233.9333333333323</c:v>
                </c:pt>
                <c:pt idx="83">
                  <c:v>1248.7999999999988</c:v>
                </c:pt>
                <c:pt idx="84">
                  <c:v>1263.6666666666654</c:v>
                </c:pt>
                <c:pt idx="85">
                  <c:v>1278.5333333333319</c:v>
                </c:pt>
                <c:pt idx="86">
                  <c:v>1293.3999999999985</c:v>
                </c:pt>
                <c:pt idx="87">
                  <c:v>1308.2666666666651</c:v>
                </c:pt>
                <c:pt idx="88">
                  <c:v>1323.1333333333316</c:v>
                </c:pt>
                <c:pt idx="89">
                  <c:v>1337.9999999999982</c:v>
                </c:pt>
                <c:pt idx="90">
                  <c:v>1352.8666666666647</c:v>
                </c:pt>
                <c:pt idx="91">
                  <c:v>1367.7333333333313</c:v>
                </c:pt>
                <c:pt idx="92">
                  <c:v>1382.5999999999979</c:v>
                </c:pt>
                <c:pt idx="93">
                  <c:v>1397.4666666666644</c:v>
                </c:pt>
                <c:pt idx="94">
                  <c:v>1412.333333333331</c:v>
                </c:pt>
                <c:pt idx="95">
                  <c:v>1427.1999999999975</c:v>
                </c:pt>
                <c:pt idx="96">
                  <c:v>1442.0666666666641</c:v>
                </c:pt>
                <c:pt idx="97">
                  <c:v>1456.9333333333307</c:v>
                </c:pt>
                <c:pt idx="98">
                  <c:v>1471.7999999999972</c:v>
                </c:pt>
                <c:pt idx="99">
                  <c:v>1486.6666666666638</c:v>
                </c:pt>
                <c:pt idx="100">
                  <c:v>1501.5333333333303</c:v>
                </c:pt>
                <c:pt idx="101">
                  <c:v>1516.3999999999969</c:v>
                </c:pt>
                <c:pt idx="102">
                  <c:v>1531.2666666666635</c:v>
                </c:pt>
                <c:pt idx="103">
                  <c:v>1546.13333333333</c:v>
                </c:pt>
                <c:pt idx="104">
                  <c:v>1560.9999999999966</c:v>
                </c:pt>
                <c:pt idx="105">
                  <c:v>1575.8666666666631</c:v>
                </c:pt>
                <c:pt idx="106">
                  <c:v>1590.7333333333297</c:v>
                </c:pt>
                <c:pt idx="107">
                  <c:v>1605.5999999999963</c:v>
                </c:pt>
                <c:pt idx="108">
                  <c:v>1620.4666666666628</c:v>
                </c:pt>
                <c:pt idx="109">
                  <c:v>1635.3333333333294</c:v>
                </c:pt>
                <c:pt idx="110">
                  <c:v>1650.199999999996</c:v>
                </c:pt>
                <c:pt idx="111">
                  <c:v>1665.0666666666625</c:v>
                </c:pt>
                <c:pt idx="112">
                  <c:v>1679.9333333333291</c:v>
                </c:pt>
                <c:pt idx="113">
                  <c:v>1694.7999999999956</c:v>
                </c:pt>
                <c:pt idx="114">
                  <c:v>1709.6666666666622</c:v>
                </c:pt>
                <c:pt idx="115">
                  <c:v>1724.5333333333288</c:v>
                </c:pt>
                <c:pt idx="116">
                  <c:v>1739.3999999999953</c:v>
                </c:pt>
                <c:pt idx="117">
                  <c:v>1754.2666666666619</c:v>
                </c:pt>
                <c:pt idx="118">
                  <c:v>1769.1333333333284</c:v>
                </c:pt>
                <c:pt idx="119">
                  <c:v>1783.999999999995</c:v>
                </c:pt>
                <c:pt idx="120">
                  <c:v>1798.8666666666616</c:v>
                </c:pt>
                <c:pt idx="121">
                  <c:v>1813.7333333333281</c:v>
                </c:pt>
                <c:pt idx="122">
                  <c:v>1828.5999999999947</c:v>
                </c:pt>
                <c:pt idx="123">
                  <c:v>1843.4666666666612</c:v>
                </c:pt>
                <c:pt idx="124">
                  <c:v>1858.3333333333278</c:v>
                </c:pt>
                <c:pt idx="125">
                  <c:v>1873.1999999999944</c:v>
                </c:pt>
                <c:pt idx="126">
                  <c:v>1888.0666666666609</c:v>
                </c:pt>
                <c:pt idx="127">
                  <c:v>1902.9333333333275</c:v>
                </c:pt>
                <c:pt idx="128">
                  <c:v>1917.799999999994</c:v>
                </c:pt>
                <c:pt idx="129">
                  <c:v>1932.6666666666606</c:v>
                </c:pt>
                <c:pt idx="130">
                  <c:v>1947.5333333333272</c:v>
                </c:pt>
                <c:pt idx="131">
                  <c:v>1962.3999999999937</c:v>
                </c:pt>
                <c:pt idx="132">
                  <c:v>1977.2666666666603</c:v>
                </c:pt>
                <c:pt idx="133">
                  <c:v>1992.1333333333268</c:v>
                </c:pt>
                <c:pt idx="134">
                  <c:v>2006.9999999999934</c:v>
                </c:pt>
                <c:pt idx="135">
                  <c:v>2021.86666666666</c:v>
                </c:pt>
                <c:pt idx="136">
                  <c:v>2036.7333333333265</c:v>
                </c:pt>
                <c:pt idx="137">
                  <c:v>2051.5999999999931</c:v>
                </c:pt>
                <c:pt idx="138">
                  <c:v>2066.4666666666599</c:v>
                </c:pt>
                <c:pt idx="139">
                  <c:v>2081.3333333333267</c:v>
                </c:pt>
                <c:pt idx="140">
                  <c:v>2096.1999999999935</c:v>
                </c:pt>
                <c:pt idx="141">
                  <c:v>2111.0666666666602</c:v>
                </c:pt>
                <c:pt idx="142">
                  <c:v>2125.933333333327</c:v>
                </c:pt>
                <c:pt idx="143">
                  <c:v>2140.7999999999938</c:v>
                </c:pt>
                <c:pt idx="144">
                  <c:v>2155.6666666666606</c:v>
                </c:pt>
                <c:pt idx="145">
                  <c:v>2170.5333333333274</c:v>
                </c:pt>
                <c:pt idx="146">
                  <c:v>2185.3999999999942</c:v>
                </c:pt>
                <c:pt idx="147">
                  <c:v>2200.266666666661</c:v>
                </c:pt>
                <c:pt idx="148">
                  <c:v>2215.1333333333278</c:v>
                </c:pt>
                <c:pt idx="149">
                  <c:v>2229.9999999999945</c:v>
                </c:pt>
                <c:pt idx="150">
                  <c:v>2244.8666666666613</c:v>
                </c:pt>
                <c:pt idx="151">
                  <c:v>2259.7333333333281</c:v>
                </c:pt>
                <c:pt idx="152">
                  <c:v>2274.5999999999949</c:v>
                </c:pt>
                <c:pt idx="153">
                  <c:v>2289.4666666666617</c:v>
                </c:pt>
                <c:pt idx="154">
                  <c:v>2304.3333333333285</c:v>
                </c:pt>
                <c:pt idx="155">
                  <c:v>2319.1999999999953</c:v>
                </c:pt>
                <c:pt idx="156">
                  <c:v>2334.0666666666621</c:v>
                </c:pt>
                <c:pt idx="157">
                  <c:v>2348.9333333333288</c:v>
                </c:pt>
                <c:pt idx="158">
                  <c:v>2363.7999999999956</c:v>
                </c:pt>
                <c:pt idx="159">
                  <c:v>2378.6666666666624</c:v>
                </c:pt>
                <c:pt idx="160">
                  <c:v>2393.5333333333292</c:v>
                </c:pt>
                <c:pt idx="161">
                  <c:v>2408.399999999996</c:v>
                </c:pt>
                <c:pt idx="162">
                  <c:v>2423.2666666666628</c:v>
                </c:pt>
                <c:pt idx="163">
                  <c:v>2438.1333333333296</c:v>
                </c:pt>
                <c:pt idx="164">
                  <c:v>2452.9999999999964</c:v>
                </c:pt>
                <c:pt idx="165">
                  <c:v>2467.8666666666631</c:v>
                </c:pt>
                <c:pt idx="166">
                  <c:v>2482.7333333333299</c:v>
                </c:pt>
                <c:pt idx="167">
                  <c:v>2497.5999999999967</c:v>
                </c:pt>
                <c:pt idx="168">
                  <c:v>2512.4666666666635</c:v>
                </c:pt>
                <c:pt idx="169">
                  <c:v>2527.3333333333303</c:v>
                </c:pt>
                <c:pt idx="170">
                  <c:v>2542.1999999999971</c:v>
                </c:pt>
                <c:pt idx="171">
                  <c:v>2557.0666666666639</c:v>
                </c:pt>
                <c:pt idx="172">
                  <c:v>2571.9333333333307</c:v>
                </c:pt>
                <c:pt idx="173">
                  <c:v>2586.7999999999975</c:v>
                </c:pt>
                <c:pt idx="174">
                  <c:v>2601.6666666666642</c:v>
                </c:pt>
                <c:pt idx="175">
                  <c:v>2616.533333333331</c:v>
                </c:pt>
                <c:pt idx="176">
                  <c:v>2631.3999999999978</c:v>
                </c:pt>
                <c:pt idx="177">
                  <c:v>2646.2666666666646</c:v>
                </c:pt>
                <c:pt idx="178">
                  <c:v>2661.1333333333314</c:v>
                </c:pt>
                <c:pt idx="179">
                  <c:v>2675.9999999999982</c:v>
                </c:pt>
                <c:pt idx="180">
                  <c:v>2690.866666666665</c:v>
                </c:pt>
                <c:pt idx="181">
                  <c:v>2705.7333333333318</c:v>
                </c:pt>
                <c:pt idx="182">
                  <c:v>2720.5999999999985</c:v>
                </c:pt>
                <c:pt idx="183">
                  <c:v>2735.4666666666653</c:v>
                </c:pt>
                <c:pt idx="184">
                  <c:v>2750.3333333333321</c:v>
                </c:pt>
                <c:pt idx="185">
                  <c:v>2765.1999999999989</c:v>
                </c:pt>
                <c:pt idx="186">
                  <c:v>2780.0666666666657</c:v>
                </c:pt>
                <c:pt idx="187">
                  <c:v>2794.9333333333325</c:v>
                </c:pt>
                <c:pt idx="188">
                  <c:v>2809.7999999999993</c:v>
                </c:pt>
                <c:pt idx="189">
                  <c:v>2824.6666666666661</c:v>
                </c:pt>
                <c:pt idx="190">
                  <c:v>2839.5333333333328</c:v>
                </c:pt>
                <c:pt idx="191">
                  <c:v>2854.3999999999996</c:v>
                </c:pt>
                <c:pt idx="192">
                  <c:v>2869.2666666666664</c:v>
                </c:pt>
                <c:pt idx="193">
                  <c:v>2884.1333333333332</c:v>
                </c:pt>
                <c:pt idx="194">
                  <c:v>2899</c:v>
                </c:pt>
                <c:pt idx="195">
                  <c:v>2913.8666666666668</c:v>
                </c:pt>
                <c:pt idx="196">
                  <c:v>2928.7333333333336</c:v>
                </c:pt>
                <c:pt idx="197">
                  <c:v>2943.6000000000004</c:v>
                </c:pt>
                <c:pt idx="198">
                  <c:v>2958.4666666666672</c:v>
                </c:pt>
                <c:pt idx="199">
                  <c:v>2973.3333333333339</c:v>
                </c:pt>
                <c:pt idx="200">
                  <c:v>2988.2000000000007</c:v>
                </c:pt>
                <c:pt idx="201">
                  <c:v>3003.0666666666675</c:v>
                </c:pt>
                <c:pt idx="202">
                  <c:v>3017.9333333333343</c:v>
                </c:pt>
                <c:pt idx="203">
                  <c:v>3032.8000000000011</c:v>
                </c:pt>
                <c:pt idx="204">
                  <c:v>3047.6666666666679</c:v>
                </c:pt>
                <c:pt idx="205">
                  <c:v>3062.5333333333347</c:v>
                </c:pt>
                <c:pt idx="206">
                  <c:v>3077.4000000000015</c:v>
                </c:pt>
                <c:pt idx="207">
                  <c:v>3092.2666666666682</c:v>
                </c:pt>
                <c:pt idx="208">
                  <c:v>3107.133333333335</c:v>
                </c:pt>
                <c:pt idx="209">
                  <c:v>3122.0000000000018</c:v>
                </c:pt>
                <c:pt idx="210">
                  <c:v>3136.8666666666686</c:v>
                </c:pt>
                <c:pt idx="211">
                  <c:v>3151.7333333333354</c:v>
                </c:pt>
                <c:pt idx="212">
                  <c:v>3166.6000000000022</c:v>
                </c:pt>
                <c:pt idx="213">
                  <c:v>3181.466666666669</c:v>
                </c:pt>
                <c:pt idx="214">
                  <c:v>3196.3333333333358</c:v>
                </c:pt>
                <c:pt idx="215">
                  <c:v>3211.2000000000025</c:v>
                </c:pt>
                <c:pt idx="216">
                  <c:v>3226.0666666666693</c:v>
                </c:pt>
                <c:pt idx="217">
                  <c:v>3240.9333333333361</c:v>
                </c:pt>
                <c:pt idx="218">
                  <c:v>3255.8000000000029</c:v>
                </c:pt>
                <c:pt idx="219">
                  <c:v>3270.6666666666697</c:v>
                </c:pt>
                <c:pt idx="220">
                  <c:v>3285.5333333333365</c:v>
                </c:pt>
                <c:pt idx="221">
                  <c:v>3300.4000000000033</c:v>
                </c:pt>
                <c:pt idx="222">
                  <c:v>3315.2666666666701</c:v>
                </c:pt>
                <c:pt idx="223">
                  <c:v>3330.1333333333369</c:v>
                </c:pt>
                <c:pt idx="224">
                  <c:v>3345.0000000000036</c:v>
                </c:pt>
                <c:pt idx="225">
                  <c:v>3359.8666666666704</c:v>
                </c:pt>
                <c:pt idx="226">
                  <c:v>3374.7333333333372</c:v>
                </c:pt>
                <c:pt idx="227">
                  <c:v>3389.600000000004</c:v>
                </c:pt>
                <c:pt idx="228">
                  <c:v>3404.4666666666708</c:v>
                </c:pt>
                <c:pt idx="229">
                  <c:v>3419.3333333333376</c:v>
                </c:pt>
                <c:pt idx="230">
                  <c:v>3434.2000000000044</c:v>
                </c:pt>
                <c:pt idx="231">
                  <c:v>3449.0666666666712</c:v>
                </c:pt>
                <c:pt idx="232">
                  <c:v>3463.9333333333379</c:v>
                </c:pt>
                <c:pt idx="233">
                  <c:v>3478.8000000000047</c:v>
                </c:pt>
                <c:pt idx="234">
                  <c:v>3493.6666666666715</c:v>
                </c:pt>
                <c:pt idx="235">
                  <c:v>3508.5333333333383</c:v>
                </c:pt>
                <c:pt idx="236">
                  <c:v>3523.4000000000051</c:v>
                </c:pt>
                <c:pt idx="237">
                  <c:v>3538.2666666666719</c:v>
                </c:pt>
                <c:pt idx="238">
                  <c:v>3553.1333333333387</c:v>
                </c:pt>
                <c:pt idx="239">
                  <c:v>3568.0000000000055</c:v>
                </c:pt>
                <c:pt idx="240">
                  <c:v>3582.8666666666722</c:v>
                </c:pt>
                <c:pt idx="241">
                  <c:v>3597.733333333339</c:v>
                </c:pt>
                <c:pt idx="242">
                  <c:v>3612.6000000000058</c:v>
                </c:pt>
                <c:pt idx="243">
                  <c:v>3627.4666666666726</c:v>
                </c:pt>
                <c:pt idx="244">
                  <c:v>3642.3333333333394</c:v>
                </c:pt>
                <c:pt idx="245">
                  <c:v>3657.2000000000062</c:v>
                </c:pt>
                <c:pt idx="246">
                  <c:v>3672.066666666673</c:v>
                </c:pt>
                <c:pt idx="247">
                  <c:v>3686.9333333333398</c:v>
                </c:pt>
                <c:pt idx="248">
                  <c:v>3701.8000000000065</c:v>
                </c:pt>
                <c:pt idx="249">
                  <c:v>3716.6666666666733</c:v>
                </c:pt>
                <c:pt idx="250">
                  <c:v>3731.5333333333401</c:v>
                </c:pt>
                <c:pt idx="251">
                  <c:v>3746.4000000000069</c:v>
                </c:pt>
                <c:pt idx="252">
                  <c:v>3761.2666666666737</c:v>
                </c:pt>
                <c:pt idx="253">
                  <c:v>3776.1333333333405</c:v>
                </c:pt>
                <c:pt idx="254">
                  <c:v>3791.0000000000073</c:v>
                </c:pt>
                <c:pt idx="255">
                  <c:v>3805.8666666666741</c:v>
                </c:pt>
                <c:pt idx="256">
                  <c:v>3820.7333333333409</c:v>
                </c:pt>
                <c:pt idx="257">
                  <c:v>3835.6000000000076</c:v>
                </c:pt>
                <c:pt idx="258">
                  <c:v>3850.4666666666744</c:v>
                </c:pt>
                <c:pt idx="259">
                  <c:v>3865.3333333333412</c:v>
                </c:pt>
                <c:pt idx="260">
                  <c:v>3880.200000000008</c:v>
                </c:pt>
                <c:pt idx="261">
                  <c:v>3895.0666666666748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DE0-4265-BCEF-9A75F0759BE0}"/>
            </c:ext>
          </c:extLst>
        </c:ser>
        <c:ser>
          <c:idx val="1"/>
          <c:order val="1"/>
          <c:tx>
            <c:strRef>
              <c:f>'Wave Tables for Lookup'!$Q$3</c:f>
              <c:strCache>
                <c:ptCount val="1"/>
                <c:pt idx="0">
                  <c:v>Team Time(s)</c:v>
                </c:pt>
              </c:strCache>
            </c:strRef>
          </c:tx>
          <c:spPr>
            <a:ln w="127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'Wave Tables for Lookup'!$I$4:$I$265</c:f>
              <c:numCache>
                <c:formatCode>General</c:formatCode>
                <c:ptCount val="262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1.5000000000000002</c:v>
                </c:pt>
                <c:pt idx="15">
                  <c:v>1.6000000000000003</c:v>
                </c:pt>
                <c:pt idx="16">
                  <c:v>1.7000000000000004</c:v>
                </c:pt>
                <c:pt idx="17">
                  <c:v>1.8000000000000005</c:v>
                </c:pt>
                <c:pt idx="18">
                  <c:v>1.9000000000000006</c:v>
                </c:pt>
                <c:pt idx="19">
                  <c:v>2.0000000000000004</c:v>
                </c:pt>
                <c:pt idx="20">
                  <c:v>2.1000000000000005</c:v>
                </c:pt>
                <c:pt idx="21">
                  <c:v>2.2000000000000006</c:v>
                </c:pt>
                <c:pt idx="22">
                  <c:v>2.3000000000000007</c:v>
                </c:pt>
                <c:pt idx="23">
                  <c:v>2.4000000000000008</c:v>
                </c:pt>
                <c:pt idx="24">
                  <c:v>2.5000000000000009</c:v>
                </c:pt>
                <c:pt idx="25">
                  <c:v>2.600000000000001</c:v>
                </c:pt>
                <c:pt idx="26">
                  <c:v>2.7000000000000011</c:v>
                </c:pt>
                <c:pt idx="27">
                  <c:v>2.8000000000000012</c:v>
                </c:pt>
                <c:pt idx="28">
                  <c:v>2.9000000000000012</c:v>
                </c:pt>
                <c:pt idx="29">
                  <c:v>3.0000000000000013</c:v>
                </c:pt>
                <c:pt idx="30">
                  <c:v>3.1000000000000014</c:v>
                </c:pt>
                <c:pt idx="31">
                  <c:v>3.2000000000000015</c:v>
                </c:pt>
                <c:pt idx="32">
                  <c:v>3.3000000000000016</c:v>
                </c:pt>
                <c:pt idx="33">
                  <c:v>3.4000000000000017</c:v>
                </c:pt>
                <c:pt idx="34">
                  <c:v>3.5000000000000018</c:v>
                </c:pt>
                <c:pt idx="35">
                  <c:v>3.6000000000000019</c:v>
                </c:pt>
                <c:pt idx="36">
                  <c:v>3.700000000000002</c:v>
                </c:pt>
                <c:pt idx="37">
                  <c:v>3.800000000000002</c:v>
                </c:pt>
                <c:pt idx="38">
                  <c:v>3.9000000000000021</c:v>
                </c:pt>
                <c:pt idx="39">
                  <c:v>4.0000000000000018</c:v>
                </c:pt>
                <c:pt idx="40">
                  <c:v>4.1000000000000014</c:v>
                </c:pt>
                <c:pt idx="41">
                  <c:v>4.2000000000000011</c:v>
                </c:pt>
                <c:pt idx="42">
                  <c:v>4.3000000000000007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4.6999999999999993</c:v>
                </c:pt>
                <c:pt idx="47">
                  <c:v>4.7999999999999989</c:v>
                </c:pt>
                <c:pt idx="48">
                  <c:v>4.8999999999999986</c:v>
                </c:pt>
                <c:pt idx="49">
                  <c:v>4.9999999999999982</c:v>
                </c:pt>
                <c:pt idx="50">
                  <c:v>5.0999999999999979</c:v>
                </c:pt>
                <c:pt idx="51">
                  <c:v>5.1999999999999975</c:v>
                </c:pt>
                <c:pt idx="52">
                  <c:v>5.2999999999999972</c:v>
                </c:pt>
                <c:pt idx="53">
                  <c:v>5.3999999999999968</c:v>
                </c:pt>
                <c:pt idx="54">
                  <c:v>5.4999999999999964</c:v>
                </c:pt>
                <c:pt idx="55">
                  <c:v>5.5999999999999961</c:v>
                </c:pt>
                <c:pt idx="56">
                  <c:v>5.6999999999999957</c:v>
                </c:pt>
                <c:pt idx="57">
                  <c:v>5.7999999999999954</c:v>
                </c:pt>
                <c:pt idx="58">
                  <c:v>5.899999999999995</c:v>
                </c:pt>
                <c:pt idx="59">
                  <c:v>5.9999999999999947</c:v>
                </c:pt>
                <c:pt idx="60">
                  <c:v>6.0999999999999943</c:v>
                </c:pt>
                <c:pt idx="61">
                  <c:v>6.199999999999994</c:v>
                </c:pt>
                <c:pt idx="62">
                  <c:v>6.2999999999999936</c:v>
                </c:pt>
                <c:pt idx="63">
                  <c:v>6.3999999999999932</c:v>
                </c:pt>
                <c:pt idx="64">
                  <c:v>6.4999999999999929</c:v>
                </c:pt>
                <c:pt idx="65">
                  <c:v>6.5999999999999925</c:v>
                </c:pt>
                <c:pt idx="66">
                  <c:v>6.6999999999999922</c:v>
                </c:pt>
                <c:pt idx="67">
                  <c:v>6.7999999999999918</c:v>
                </c:pt>
                <c:pt idx="68">
                  <c:v>6.8999999999999915</c:v>
                </c:pt>
                <c:pt idx="69">
                  <c:v>6.9999999999999911</c:v>
                </c:pt>
                <c:pt idx="70">
                  <c:v>7.0999999999999908</c:v>
                </c:pt>
                <c:pt idx="71">
                  <c:v>7.1999999999999904</c:v>
                </c:pt>
                <c:pt idx="72">
                  <c:v>7.2999999999999901</c:v>
                </c:pt>
                <c:pt idx="73">
                  <c:v>7.3999999999999897</c:v>
                </c:pt>
                <c:pt idx="74">
                  <c:v>7.4999999999999893</c:v>
                </c:pt>
                <c:pt idx="75">
                  <c:v>7.599999999999989</c:v>
                </c:pt>
                <c:pt idx="76">
                  <c:v>7.6999999999999886</c:v>
                </c:pt>
                <c:pt idx="77">
                  <c:v>7.7999999999999883</c:v>
                </c:pt>
                <c:pt idx="78">
                  <c:v>7.8999999999999879</c:v>
                </c:pt>
                <c:pt idx="79">
                  <c:v>7.9999999999999876</c:v>
                </c:pt>
                <c:pt idx="80">
                  <c:v>8.0999999999999872</c:v>
                </c:pt>
                <c:pt idx="81">
                  <c:v>8.1999999999999869</c:v>
                </c:pt>
                <c:pt idx="82">
                  <c:v>8.2999999999999865</c:v>
                </c:pt>
                <c:pt idx="83">
                  <c:v>8.3999999999999861</c:v>
                </c:pt>
                <c:pt idx="84">
                  <c:v>8.4999999999999858</c:v>
                </c:pt>
                <c:pt idx="85">
                  <c:v>8.5999999999999854</c:v>
                </c:pt>
                <c:pt idx="86">
                  <c:v>8.6999999999999851</c:v>
                </c:pt>
                <c:pt idx="87">
                  <c:v>8.7999999999999847</c:v>
                </c:pt>
                <c:pt idx="88">
                  <c:v>8.8999999999999844</c:v>
                </c:pt>
                <c:pt idx="89">
                  <c:v>8.999999999999984</c:v>
                </c:pt>
                <c:pt idx="90">
                  <c:v>9.0999999999999837</c:v>
                </c:pt>
                <c:pt idx="91">
                  <c:v>9.1999999999999833</c:v>
                </c:pt>
                <c:pt idx="92">
                  <c:v>9.2999999999999829</c:v>
                </c:pt>
                <c:pt idx="93">
                  <c:v>9.3999999999999826</c:v>
                </c:pt>
                <c:pt idx="94">
                  <c:v>9.4999999999999822</c:v>
                </c:pt>
                <c:pt idx="95">
                  <c:v>9.5999999999999819</c:v>
                </c:pt>
                <c:pt idx="96">
                  <c:v>9.6999999999999815</c:v>
                </c:pt>
                <c:pt idx="97">
                  <c:v>9.7999999999999812</c:v>
                </c:pt>
                <c:pt idx="98">
                  <c:v>9.8999999999999808</c:v>
                </c:pt>
                <c:pt idx="99">
                  <c:v>9.9999999999999805</c:v>
                </c:pt>
                <c:pt idx="100">
                  <c:v>10.09999999999998</c:v>
                </c:pt>
                <c:pt idx="101">
                  <c:v>10.19999999999998</c:v>
                </c:pt>
                <c:pt idx="102">
                  <c:v>10.299999999999979</c:v>
                </c:pt>
                <c:pt idx="103">
                  <c:v>10.399999999999979</c:v>
                </c:pt>
                <c:pt idx="104">
                  <c:v>10.499999999999979</c:v>
                </c:pt>
                <c:pt idx="105">
                  <c:v>10.599999999999978</c:v>
                </c:pt>
                <c:pt idx="106">
                  <c:v>10.699999999999978</c:v>
                </c:pt>
                <c:pt idx="107">
                  <c:v>10.799999999999978</c:v>
                </c:pt>
                <c:pt idx="108">
                  <c:v>10.899999999999977</c:v>
                </c:pt>
                <c:pt idx="109">
                  <c:v>10.999999999999977</c:v>
                </c:pt>
                <c:pt idx="110">
                  <c:v>11.099999999999977</c:v>
                </c:pt>
                <c:pt idx="111">
                  <c:v>11.199999999999976</c:v>
                </c:pt>
                <c:pt idx="112">
                  <c:v>11.299999999999976</c:v>
                </c:pt>
                <c:pt idx="113">
                  <c:v>11.399999999999975</c:v>
                </c:pt>
                <c:pt idx="114">
                  <c:v>11.499999999999975</c:v>
                </c:pt>
                <c:pt idx="115">
                  <c:v>11.599999999999975</c:v>
                </c:pt>
                <c:pt idx="116">
                  <c:v>11.699999999999974</c:v>
                </c:pt>
                <c:pt idx="117">
                  <c:v>11.799999999999974</c:v>
                </c:pt>
                <c:pt idx="118">
                  <c:v>11.899999999999974</c:v>
                </c:pt>
                <c:pt idx="119">
                  <c:v>11.999999999999973</c:v>
                </c:pt>
                <c:pt idx="120">
                  <c:v>12.099999999999973</c:v>
                </c:pt>
                <c:pt idx="121">
                  <c:v>12.199999999999973</c:v>
                </c:pt>
                <c:pt idx="122">
                  <c:v>12.299999999999972</c:v>
                </c:pt>
                <c:pt idx="123">
                  <c:v>12.399999999999972</c:v>
                </c:pt>
                <c:pt idx="124">
                  <c:v>12.499999999999972</c:v>
                </c:pt>
                <c:pt idx="125">
                  <c:v>12.599999999999971</c:v>
                </c:pt>
                <c:pt idx="126">
                  <c:v>12.699999999999971</c:v>
                </c:pt>
                <c:pt idx="127">
                  <c:v>12.799999999999971</c:v>
                </c:pt>
                <c:pt idx="128">
                  <c:v>12.89999999999997</c:v>
                </c:pt>
                <c:pt idx="129">
                  <c:v>12.99999999999997</c:v>
                </c:pt>
                <c:pt idx="130">
                  <c:v>13.099999999999969</c:v>
                </c:pt>
                <c:pt idx="131">
                  <c:v>13.199999999999969</c:v>
                </c:pt>
                <c:pt idx="132">
                  <c:v>13.299999999999969</c:v>
                </c:pt>
                <c:pt idx="133">
                  <c:v>13.399999999999968</c:v>
                </c:pt>
                <c:pt idx="134">
                  <c:v>13.499999999999968</c:v>
                </c:pt>
                <c:pt idx="135">
                  <c:v>13.599999999999968</c:v>
                </c:pt>
                <c:pt idx="136">
                  <c:v>13.699999999999967</c:v>
                </c:pt>
                <c:pt idx="137">
                  <c:v>13.799999999999967</c:v>
                </c:pt>
                <c:pt idx="138">
                  <c:v>13.899999999999967</c:v>
                </c:pt>
                <c:pt idx="139">
                  <c:v>13.999999999999966</c:v>
                </c:pt>
                <c:pt idx="140">
                  <c:v>14.099999999999966</c:v>
                </c:pt>
                <c:pt idx="141">
                  <c:v>14.199999999999966</c:v>
                </c:pt>
                <c:pt idx="142">
                  <c:v>14.299999999999965</c:v>
                </c:pt>
                <c:pt idx="143">
                  <c:v>14.399999999999965</c:v>
                </c:pt>
                <c:pt idx="144">
                  <c:v>14.499999999999964</c:v>
                </c:pt>
                <c:pt idx="145">
                  <c:v>14.599999999999964</c:v>
                </c:pt>
                <c:pt idx="146">
                  <c:v>14.699999999999964</c:v>
                </c:pt>
                <c:pt idx="147">
                  <c:v>14.799999999999963</c:v>
                </c:pt>
                <c:pt idx="148">
                  <c:v>14.899999999999963</c:v>
                </c:pt>
                <c:pt idx="149">
                  <c:v>14.999999999999963</c:v>
                </c:pt>
                <c:pt idx="150">
                  <c:v>15.099999999999962</c:v>
                </c:pt>
                <c:pt idx="151">
                  <c:v>15.199999999999962</c:v>
                </c:pt>
                <c:pt idx="152">
                  <c:v>15.299999999999962</c:v>
                </c:pt>
                <c:pt idx="153">
                  <c:v>15.399999999999961</c:v>
                </c:pt>
                <c:pt idx="154">
                  <c:v>15.499999999999961</c:v>
                </c:pt>
                <c:pt idx="155">
                  <c:v>15.599999999999961</c:v>
                </c:pt>
                <c:pt idx="156">
                  <c:v>15.69999999999996</c:v>
                </c:pt>
                <c:pt idx="157">
                  <c:v>15.79999999999996</c:v>
                </c:pt>
                <c:pt idx="158">
                  <c:v>15.899999999999959</c:v>
                </c:pt>
                <c:pt idx="159">
                  <c:v>15.999999999999959</c:v>
                </c:pt>
                <c:pt idx="160">
                  <c:v>16.099999999999959</c:v>
                </c:pt>
                <c:pt idx="161">
                  <c:v>16.19999999999996</c:v>
                </c:pt>
                <c:pt idx="162">
                  <c:v>16.299999999999962</c:v>
                </c:pt>
                <c:pt idx="163">
                  <c:v>16.399999999999963</c:v>
                </c:pt>
                <c:pt idx="164">
                  <c:v>16.499999999999964</c:v>
                </c:pt>
                <c:pt idx="165">
                  <c:v>16.599999999999966</c:v>
                </c:pt>
                <c:pt idx="166">
                  <c:v>16.699999999999967</c:v>
                </c:pt>
                <c:pt idx="167">
                  <c:v>16.799999999999969</c:v>
                </c:pt>
                <c:pt idx="168">
                  <c:v>16.89999999999997</c:v>
                </c:pt>
                <c:pt idx="169">
                  <c:v>16.999999999999972</c:v>
                </c:pt>
                <c:pt idx="170">
                  <c:v>17.099999999999973</c:v>
                </c:pt>
                <c:pt idx="171">
                  <c:v>17.199999999999974</c:v>
                </c:pt>
                <c:pt idx="172">
                  <c:v>17.299999999999976</c:v>
                </c:pt>
                <c:pt idx="173">
                  <c:v>17.399999999999977</c:v>
                </c:pt>
                <c:pt idx="174">
                  <c:v>17.499999999999979</c:v>
                </c:pt>
                <c:pt idx="175">
                  <c:v>17.59999999999998</c:v>
                </c:pt>
                <c:pt idx="176">
                  <c:v>17.699999999999982</c:v>
                </c:pt>
                <c:pt idx="177">
                  <c:v>17.799999999999983</c:v>
                </c:pt>
                <c:pt idx="178">
                  <c:v>17.899999999999984</c:v>
                </c:pt>
                <c:pt idx="179">
                  <c:v>17.999999999999986</c:v>
                </c:pt>
                <c:pt idx="180">
                  <c:v>18.099999999999987</c:v>
                </c:pt>
                <c:pt idx="181">
                  <c:v>18.199999999999989</c:v>
                </c:pt>
                <c:pt idx="182">
                  <c:v>18.29999999999999</c:v>
                </c:pt>
                <c:pt idx="183">
                  <c:v>18.399999999999991</c:v>
                </c:pt>
                <c:pt idx="184">
                  <c:v>18.499999999999993</c:v>
                </c:pt>
                <c:pt idx="185">
                  <c:v>18.599999999999994</c:v>
                </c:pt>
                <c:pt idx="186">
                  <c:v>18.699999999999996</c:v>
                </c:pt>
                <c:pt idx="187">
                  <c:v>18.799999999999997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19.200000000000003</c:v>
                </c:pt>
                <c:pt idx="192">
                  <c:v>19.300000000000004</c:v>
                </c:pt>
                <c:pt idx="193">
                  <c:v>19.400000000000006</c:v>
                </c:pt>
                <c:pt idx="194">
                  <c:v>19.500000000000007</c:v>
                </c:pt>
                <c:pt idx="195">
                  <c:v>19.600000000000009</c:v>
                </c:pt>
                <c:pt idx="196">
                  <c:v>19.70000000000001</c:v>
                </c:pt>
                <c:pt idx="197">
                  <c:v>19.800000000000011</c:v>
                </c:pt>
                <c:pt idx="198">
                  <c:v>19.900000000000013</c:v>
                </c:pt>
                <c:pt idx="199">
                  <c:v>20.000000000000014</c:v>
                </c:pt>
                <c:pt idx="200">
                  <c:v>20.100000000000016</c:v>
                </c:pt>
                <c:pt idx="201">
                  <c:v>20.200000000000017</c:v>
                </c:pt>
                <c:pt idx="202">
                  <c:v>20.300000000000018</c:v>
                </c:pt>
                <c:pt idx="203">
                  <c:v>20.40000000000002</c:v>
                </c:pt>
                <c:pt idx="204">
                  <c:v>20.500000000000021</c:v>
                </c:pt>
                <c:pt idx="205">
                  <c:v>20.600000000000023</c:v>
                </c:pt>
                <c:pt idx="206">
                  <c:v>20.700000000000024</c:v>
                </c:pt>
                <c:pt idx="207">
                  <c:v>20.800000000000026</c:v>
                </c:pt>
                <c:pt idx="208">
                  <c:v>20.900000000000027</c:v>
                </c:pt>
                <c:pt idx="209">
                  <c:v>21.000000000000028</c:v>
                </c:pt>
                <c:pt idx="210">
                  <c:v>21.10000000000003</c:v>
                </c:pt>
                <c:pt idx="211">
                  <c:v>21.200000000000031</c:v>
                </c:pt>
                <c:pt idx="212">
                  <c:v>21.300000000000033</c:v>
                </c:pt>
                <c:pt idx="213">
                  <c:v>21.400000000000034</c:v>
                </c:pt>
                <c:pt idx="214">
                  <c:v>21.500000000000036</c:v>
                </c:pt>
                <c:pt idx="215">
                  <c:v>21.600000000000037</c:v>
                </c:pt>
                <c:pt idx="216">
                  <c:v>21.700000000000038</c:v>
                </c:pt>
                <c:pt idx="217">
                  <c:v>21.80000000000004</c:v>
                </c:pt>
                <c:pt idx="218">
                  <c:v>21.900000000000041</c:v>
                </c:pt>
                <c:pt idx="219">
                  <c:v>22.000000000000043</c:v>
                </c:pt>
                <c:pt idx="220">
                  <c:v>22.100000000000044</c:v>
                </c:pt>
                <c:pt idx="221">
                  <c:v>22.200000000000045</c:v>
                </c:pt>
                <c:pt idx="222">
                  <c:v>22.300000000000047</c:v>
                </c:pt>
                <c:pt idx="223">
                  <c:v>22.400000000000048</c:v>
                </c:pt>
                <c:pt idx="224">
                  <c:v>22.50000000000005</c:v>
                </c:pt>
                <c:pt idx="225">
                  <c:v>22.600000000000051</c:v>
                </c:pt>
                <c:pt idx="226">
                  <c:v>22.700000000000053</c:v>
                </c:pt>
                <c:pt idx="227">
                  <c:v>22.800000000000054</c:v>
                </c:pt>
                <c:pt idx="228">
                  <c:v>22.900000000000055</c:v>
                </c:pt>
                <c:pt idx="229">
                  <c:v>23.000000000000057</c:v>
                </c:pt>
                <c:pt idx="230">
                  <c:v>23.100000000000058</c:v>
                </c:pt>
                <c:pt idx="231">
                  <c:v>23.20000000000006</c:v>
                </c:pt>
                <c:pt idx="232">
                  <c:v>23.300000000000061</c:v>
                </c:pt>
                <c:pt idx="233">
                  <c:v>23.400000000000063</c:v>
                </c:pt>
                <c:pt idx="234">
                  <c:v>23.500000000000064</c:v>
                </c:pt>
                <c:pt idx="235">
                  <c:v>23.600000000000065</c:v>
                </c:pt>
                <c:pt idx="236">
                  <c:v>23.700000000000067</c:v>
                </c:pt>
                <c:pt idx="237">
                  <c:v>23.800000000000068</c:v>
                </c:pt>
                <c:pt idx="238">
                  <c:v>23.90000000000007</c:v>
                </c:pt>
                <c:pt idx="239">
                  <c:v>24.000000000000071</c:v>
                </c:pt>
                <c:pt idx="240">
                  <c:v>24.100000000000072</c:v>
                </c:pt>
                <c:pt idx="241">
                  <c:v>24.200000000000074</c:v>
                </c:pt>
                <c:pt idx="242">
                  <c:v>24.300000000000075</c:v>
                </c:pt>
                <c:pt idx="243">
                  <c:v>24.400000000000077</c:v>
                </c:pt>
                <c:pt idx="244">
                  <c:v>24.500000000000078</c:v>
                </c:pt>
                <c:pt idx="245">
                  <c:v>24.60000000000008</c:v>
                </c:pt>
                <c:pt idx="246">
                  <c:v>24.700000000000081</c:v>
                </c:pt>
                <c:pt idx="247">
                  <c:v>24.800000000000082</c:v>
                </c:pt>
                <c:pt idx="248">
                  <c:v>24.900000000000084</c:v>
                </c:pt>
                <c:pt idx="249">
                  <c:v>25.000000000000085</c:v>
                </c:pt>
                <c:pt idx="250">
                  <c:v>25.100000000000087</c:v>
                </c:pt>
                <c:pt idx="251">
                  <c:v>25.200000000000088</c:v>
                </c:pt>
                <c:pt idx="252">
                  <c:v>25.30000000000009</c:v>
                </c:pt>
                <c:pt idx="253">
                  <c:v>25.400000000000091</c:v>
                </c:pt>
                <c:pt idx="254">
                  <c:v>25.500000000000092</c:v>
                </c:pt>
                <c:pt idx="255">
                  <c:v>25.600000000000094</c:v>
                </c:pt>
                <c:pt idx="256">
                  <c:v>25.700000000000095</c:v>
                </c:pt>
                <c:pt idx="257">
                  <c:v>25.800000000000097</c:v>
                </c:pt>
                <c:pt idx="258">
                  <c:v>25.900000000000098</c:v>
                </c:pt>
                <c:pt idx="259">
                  <c:v>26.000000000000099</c:v>
                </c:pt>
                <c:pt idx="260">
                  <c:v>26.100000000000101</c:v>
                </c:pt>
                <c:pt idx="261">
                  <c:v>26.200000000000102</c:v>
                </c:pt>
              </c:numCache>
            </c:numRef>
          </c:cat>
          <c:val>
            <c:numRef>
              <c:f>'Wave Tables for Lookup'!$Q$4:$Q$265</c:f>
              <c:numCache>
                <c:formatCode>0.00</c:formatCode>
                <c:ptCount val="262"/>
                <c:pt idx="0">
                  <c:v>8</c:v>
                </c:pt>
                <c:pt idx="1">
                  <c:v>16</c:v>
                </c:pt>
                <c:pt idx="2">
                  <c:v>24</c:v>
                </c:pt>
                <c:pt idx="3">
                  <c:v>32</c:v>
                </c:pt>
                <c:pt idx="4">
                  <c:v>40</c:v>
                </c:pt>
                <c:pt idx="5">
                  <c:v>48</c:v>
                </c:pt>
                <c:pt idx="6">
                  <c:v>56</c:v>
                </c:pt>
                <c:pt idx="7">
                  <c:v>64</c:v>
                </c:pt>
                <c:pt idx="8">
                  <c:v>72</c:v>
                </c:pt>
                <c:pt idx="9">
                  <c:v>80</c:v>
                </c:pt>
                <c:pt idx="10">
                  <c:v>88</c:v>
                </c:pt>
                <c:pt idx="11">
                  <c:v>96</c:v>
                </c:pt>
                <c:pt idx="12">
                  <c:v>104</c:v>
                </c:pt>
                <c:pt idx="13">
                  <c:v>112</c:v>
                </c:pt>
                <c:pt idx="14">
                  <c:v>120</c:v>
                </c:pt>
                <c:pt idx="15">
                  <c:v>128</c:v>
                </c:pt>
                <c:pt idx="16">
                  <c:v>136</c:v>
                </c:pt>
                <c:pt idx="17">
                  <c:v>144</c:v>
                </c:pt>
                <c:pt idx="18">
                  <c:v>152</c:v>
                </c:pt>
                <c:pt idx="19">
                  <c:v>160</c:v>
                </c:pt>
                <c:pt idx="20">
                  <c:v>168</c:v>
                </c:pt>
                <c:pt idx="21">
                  <c:v>176</c:v>
                </c:pt>
                <c:pt idx="22">
                  <c:v>184</c:v>
                </c:pt>
                <c:pt idx="23">
                  <c:v>192</c:v>
                </c:pt>
                <c:pt idx="24">
                  <c:v>200</c:v>
                </c:pt>
                <c:pt idx="25">
                  <c:v>208</c:v>
                </c:pt>
                <c:pt idx="26">
                  <c:v>216</c:v>
                </c:pt>
                <c:pt idx="27">
                  <c:v>224</c:v>
                </c:pt>
                <c:pt idx="28">
                  <c:v>232</c:v>
                </c:pt>
                <c:pt idx="29">
                  <c:v>240</c:v>
                </c:pt>
                <c:pt idx="30">
                  <c:v>248</c:v>
                </c:pt>
                <c:pt idx="31">
                  <c:v>256</c:v>
                </c:pt>
                <c:pt idx="32">
                  <c:v>264</c:v>
                </c:pt>
                <c:pt idx="33">
                  <c:v>272</c:v>
                </c:pt>
                <c:pt idx="34">
                  <c:v>280</c:v>
                </c:pt>
                <c:pt idx="35">
                  <c:v>288</c:v>
                </c:pt>
                <c:pt idx="36">
                  <c:v>296</c:v>
                </c:pt>
                <c:pt idx="37">
                  <c:v>304</c:v>
                </c:pt>
                <c:pt idx="38">
                  <c:v>312</c:v>
                </c:pt>
                <c:pt idx="39">
                  <c:v>320</c:v>
                </c:pt>
                <c:pt idx="40">
                  <c:v>328</c:v>
                </c:pt>
                <c:pt idx="41">
                  <c:v>336</c:v>
                </c:pt>
                <c:pt idx="42">
                  <c:v>344</c:v>
                </c:pt>
                <c:pt idx="43">
                  <c:v>352</c:v>
                </c:pt>
                <c:pt idx="44">
                  <c:v>360</c:v>
                </c:pt>
                <c:pt idx="45">
                  <c:v>368</c:v>
                </c:pt>
                <c:pt idx="46">
                  <c:v>376</c:v>
                </c:pt>
                <c:pt idx="47">
                  <c:v>384</c:v>
                </c:pt>
                <c:pt idx="48">
                  <c:v>392</c:v>
                </c:pt>
                <c:pt idx="49">
                  <c:v>400</c:v>
                </c:pt>
                <c:pt idx="50">
                  <c:v>408</c:v>
                </c:pt>
                <c:pt idx="51">
                  <c:v>416</c:v>
                </c:pt>
                <c:pt idx="52">
                  <c:v>424</c:v>
                </c:pt>
                <c:pt idx="53">
                  <c:v>432</c:v>
                </c:pt>
                <c:pt idx="54">
                  <c:v>440</c:v>
                </c:pt>
                <c:pt idx="55">
                  <c:v>448</c:v>
                </c:pt>
                <c:pt idx="56">
                  <c:v>456</c:v>
                </c:pt>
                <c:pt idx="57">
                  <c:v>464</c:v>
                </c:pt>
                <c:pt idx="58">
                  <c:v>472</c:v>
                </c:pt>
                <c:pt idx="59">
                  <c:v>480</c:v>
                </c:pt>
                <c:pt idx="60">
                  <c:v>488</c:v>
                </c:pt>
                <c:pt idx="61">
                  <c:v>496</c:v>
                </c:pt>
                <c:pt idx="62">
                  <c:v>504</c:v>
                </c:pt>
                <c:pt idx="63">
                  <c:v>512</c:v>
                </c:pt>
                <c:pt idx="64">
                  <c:v>520</c:v>
                </c:pt>
                <c:pt idx="65">
                  <c:v>528</c:v>
                </c:pt>
                <c:pt idx="66">
                  <c:v>536</c:v>
                </c:pt>
                <c:pt idx="67">
                  <c:v>544</c:v>
                </c:pt>
                <c:pt idx="68">
                  <c:v>552</c:v>
                </c:pt>
                <c:pt idx="69">
                  <c:v>560</c:v>
                </c:pt>
                <c:pt idx="70">
                  <c:v>568</c:v>
                </c:pt>
                <c:pt idx="71">
                  <c:v>576</c:v>
                </c:pt>
                <c:pt idx="72">
                  <c:v>584</c:v>
                </c:pt>
                <c:pt idx="73">
                  <c:v>592</c:v>
                </c:pt>
                <c:pt idx="74">
                  <c:v>600</c:v>
                </c:pt>
                <c:pt idx="75">
                  <c:v>608</c:v>
                </c:pt>
                <c:pt idx="76">
                  <c:v>616</c:v>
                </c:pt>
                <c:pt idx="77">
                  <c:v>624</c:v>
                </c:pt>
                <c:pt idx="78">
                  <c:v>632</c:v>
                </c:pt>
                <c:pt idx="79">
                  <c:v>640</c:v>
                </c:pt>
                <c:pt idx="80">
                  <c:v>648</c:v>
                </c:pt>
                <c:pt idx="81">
                  <c:v>656</c:v>
                </c:pt>
                <c:pt idx="82">
                  <c:v>664</c:v>
                </c:pt>
                <c:pt idx="83">
                  <c:v>672</c:v>
                </c:pt>
                <c:pt idx="84">
                  <c:v>680</c:v>
                </c:pt>
                <c:pt idx="85">
                  <c:v>688</c:v>
                </c:pt>
                <c:pt idx="86">
                  <c:v>696</c:v>
                </c:pt>
                <c:pt idx="87">
                  <c:v>704</c:v>
                </c:pt>
                <c:pt idx="88">
                  <c:v>712</c:v>
                </c:pt>
                <c:pt idx="89">
                  <c:v>720</c:v>
                </c:pt>
                <c:pt idx="90">
                  <c:v>728</c:v>
                </c:pt>
                <c:pt idx="91">
                  <c:v>736</c:v>
                </c:pt>
                <c:pt idx="92">
                  <c:v>744</c:v>
                </c:pt>
                <c:pt idx="93">
                  <c:v>752</c:v>
                </c:pt>
                <c:pt idx="94">
                  <c:v>760</c:v>
                </c:pt>
                <c:pt idx="95">
                  <c:v>768</c:v>
                </c:pt>
                <c:pt idx="96">
                  <c:v>776</c:v>
                </c:pt>
                <c:pt idx="97">
                  <c:v>784</c:v>
                </c:pt>
                <c:pt idx="98">
                  <c:v>792</c:v>
                </c:pt>
                <c:pt idx="99">
                  <c:v>800</c:v>
                </c:pt>
                <c:pt idx="100">
                  <c:v>808</c:v>
                </c:pt>
                <c:pt idx="101">
                  <c:v>816</c:v>
                </c:pt>
                <c:pt idx="102">
                  <c:v>824</c:v>
                </c:pt>
                <c:pt idx="103">
                  <c:v>832</c:v>
                </c:pt>
                <c:pt idx="104">
                  <c:v>840</c:v>
                </c:pt>
                <c:pt idx="105">
                  <c:v>848</c:v>
                </c:pt>
                <c:pt idx="106">
                  <c:v>856</c:v>
                </c:pt>
                <c:pt idx="107">
                  <c:v>864</c:v>
                </c:pt>
                <c:pt idx="108">
                  <c:v>872</c:v>
                </c:pt>
                <c:pt idx="109">
                  <c:v>880</c:v>
                </c:pt>
                <c:pt idx="110">
                  <c:v>888</c:v>
                </c:pt>
                <c:pt idx="111">
                  <c:v>896</c:v>
                </c:pt>
                <c:pt idx="112">
                  <c:v>904</c:v>
                </c:pt>
                <c:pt idx="113">
                  <c:v>912</c:v>
                </c:pt>
                <c:pt idx="114">
                  <c:v>920</c:v>
                </c:pt>
                <c:pt idx="115">
                  <c:v>928</c:v>
                </c:pt>
                <c:pt idx="116">
                  <c:v>936</c:v>
                </c:pt>
                <c:pt idx="117">
                  <c:v>944</c:v>
                </c:pt>
                <c:pt idx="118">
                  <c:v>952</c:v>
                </c:pt>
                <c:pt idx="119">
                  <c:v>960</c:v>
                </c:pt>
                <c:pt idx="120">
                  <c:v>968</c:v>
                </c:pt>
                <c:pt idx="121">
                  <c:v>976</c:v>
                </c:pt>
                <c:pt idx="122">
                  <c:v>984</c:v>
                </c:pt>
                <c:pt idx="123">
                  <c:v>992</c:v>
                </c:pt>
                <c:pt idx="124">
                  <c:v>1000</c:v>
                </c:pt>
                <c:pt idx="125">
                  <c:v>1008</c:v>
                </c:pt>
                <c:pt idx="126">
                  <c:v>1016</c:v>
                </c:pt>
                <c:pt idx="127">
                  <c:v>1024</c:v>
                </c:pt>
                <c:pt idx="128">
                  <c:v>1032</c:v>
                </c:pt>
                <c:pt idx="129">
                  <c:v>1040</c:v>
                </c:pt>
                <c:pt idx="130">
                  <c:v>1048</c:v>
                </c:pt>
                <c:pt idx="131">
                  <c:v>1056</c:v>
                </c:pt>
                <c:pt idx="132">
                  <c:v>1064</c:v>
                </c:pt>
                <c:pt idx="133">
                  <c:v>1072</c:v>
                </c:pt>
                <c:pt idx="134">
                  <c:v>1080</c:v>
                </c:pt>
                <c:pt idx="135">
                  <c:v>1088</c:v>
                </c:pt>
                <c:pt idx="136">
                  <c:v>1096</c:v>
                </c:pt>
                <c:pt idx="137">
                  <c:v>1104</c:v>
                </c:pt>
                <c:pt idx="138">
                  <c:v>1112</c:v>
                </c:pt>
                <c:pt idx="139">
                  <c:v>1120</c:v>
                </c:pt>
                <c:pt idx="140">
                  <c:v>1128</c:v>
                </c:pt>
                <c:pt idx="141">
                  <c:v>1136</c:v>
                </c:pt>
                <c:pt idx="142">
                  <c:v>1144</c:v>
                </c:pt>
                <c:pt idx="143">
                  <c:v>1152</c:v>
                </c:pt>
                <c:pt idx="144">
                  <c:v>1160</c:v>
                </c:pt>
                <c:pt idx="145">
                  <c:v>1168</c:v>
                </c:pt>
                <c:pt idx="146">
                  <c:v>1176</c:v>
                </c:pt>
                <c:pt idx="147">
                  <c:v>1184</c:v>
                </c:pt>
                <c:pt idx="148">
                  <c:v>1192</c:v>
                </c:pt>
                <c:pt idx="149">
                  <c:v>1200</c:v>
                </c:pt>
                <c:pt idx="150">
                  <c:v>1208</c:v>
                </c:pt>
                <c:pt idx="151">
                  <c:v>1216</c:v>
                </c:pt>
                <c:pt idx="152">
                  <c:v>1224</c:v>
                </c:pt>
                <c:pt idx="153">
                  <c:v>1232</c:v>
                </c:pt>
                <c:pt idx="154">
                  <c:v>1240</c:v>
                </c:pt>
                <c:pt idx="155">
                  <c:v>1248</c:v>
                </c:pt>
                <c:pt idx="156">
                  <c:v>1256</c:v>
                </c:pt>
                <c:pt idx="157">
                  <c:v>1264</c:v>
                </c:pt>
                <c:pt idx="158">
                  <c:v>1272</c:v>
                </c:pt>
                <c:pt idx="159">
                  <c:v>1280</c:v>
                </c:pt>
                <c:pt idx="160">
                  <c:v>1288</c:v>
                </c:pt>
                <c:pt idx="161">
                  <c:v>1296</c:v>
                </c:pt>
                <c:pt idx="162">
                  <c:v>1304</c:v>
                </c:pt>
                <c:pt idx="163">
                  <c:v>1312</c:v>
                </c:pt>
                <c:pt idx="164">
                  <c:v>1320</c:v>
                </c:pt>
                <c:pt idx="165">
                  <c:v>1328</c:v>
                </c:pt>
                <c:pt idx="166">
                  <c:v>1336</c:v>
                </c:pt>
                <c:pt idx="167">
                  <c:v>1344</c:v>
                </c:pt>
                <c:pt idx="168">
                  <c:v>1352</c:v>
                </c:pt>
                <c:pt idx="169">
                  <c:v>1360</c:v>
                </c:pt>
                <c:pt idx="170">
                  <c:v>1368</c:v>
                </c:pt>
                <c:pt idx="171">
                  <c:v>1376</c:v>
                </c:pt>
                <c:pt idx="172">
                  <c:v>1384</c:v>
                </c:pt>
                <c:pt idx="173">
                  <c:v>1392</c:v>
                </c:pt>
                <c:pt idx="174">
                  <c:v>1400</c:v>
                </c:pt>
                <c:pt idx="175">
                  <c:v>1408</c:v>
                </c:pt>
                <c:pt idx="176">
                  <c:v>1416</c:v>
                </c:pt>
                <c:pt idx="177">
                  <c:v>1424</c:v>
                </c:pt>
                <c:pt idx="178">
                  <c:v>1432</c:v>
                </c:pt>
                <c:pt idx="179">
                  <c:v>1440</c:v>
                </c:pt>
                <c:pt idx="180">
                  <c:v>1448</c:v>
                </c:pt>
                <c:pt idx="181">
                  <c:v>1456</c:v>
                </c:pt>
                <c:pt idx="182">
                  <c:v>1464</c:v>
                </c:pt>
                <c:pt idx="183">
                  <c:v>1472</c:v>
                </c:pt>
                <c:pt idx="184">
                  <c:v>1480</c:v>
                </c:pt>
                <c:pt idx="185">
                  <c:v>1488</c:v>
                </c:pt>
                <c:pt idx="186">
                  <c:v>1496</c:v>
                </c:pt>
                <c:pt idx="187">
                  <c:v>1504</c:v>
                </c:pt>
                <c:pt idx="188">
                  <c:v>1512</c:v>
                </c:pt>
                <c:pt idx="189">
                  <c:v>1520</c:v>
                </c:pt>
                <c:pt idx="190">
                  <c:v>1528</c:v>
                </c:pt>
                <c:pt idx="191">
                  <c:v>1536</c:v>
                </c:pt>
                <c:pt idx="192">
                  <c:v>1544</c:v>
                </c:pt>
                <c:pt idx="193">
                  <c:v>1552</c:v>
                </c:pt>
                <c:pt idx="194">
                  <c:v>1560</c:v>
                </c:pt>
                <c:pt idx="195">
                  <c:v>1568</c:v>
                </c:pt>
                <c:pt idx="196">
                  <c:v>1576</c:v>
                </c:pt>
                <c:pt idx="197">
                  <c:v>1584</c:v>
                </c:pt>
                <c:pt idx="198">
                  <c:v>1592</c:v>
                </c:pt>
                <c:pt idx="199">
                  <c:v>1600</c:v>
                </c:pt>
                <c:pt idx="200">
                  <c:v>1608</c:v>
                </c:pt>
                <c:pt idx="201">
                  <c:v>1616</c:v>
                </c:pt>
                <c:pt idx="202">
                  <c:v>1624</c:v>
                </c:pt>
                <c:pt idx="203">
                  <c:v>1632</c:v>
                </c:pt>
                <c:pt idx="204">
                  <c:v>1640</c:v>
                </c:pt>
                <c:pt idx="205">
                  <c:v>1648</c:v>
                </c:pt>
                <c:pt idx="206">
                  <c:v>1656</c:v>
                </c:pt>
                <c:pt idx="207">
                  <c:v>1664</c:v>
                </c:pt>
                <c:pt idx="208">
                  <c:v>1672</c:v>
                </c:pt>
                <c:pt idx="209">
                  <c:v>1680</c:v>
                </c:pt>
                <c:pt idx="210">
                  <c:v>1688</c:v>
                </c:pt>
                <c:pt idx="211">
                  <c:v>1696</c:v>
                </c:pt>
                <c:pt idx="212">
                  <c:v>1704</c:v>
                </c:pt>
                <c:pt idx="213">
                  <c:v>1712</c:v>
                </c:pt>
                <c:pt idx="214">
                  <c:v>1720</c:v>
                </c:pt>
                <c:pt idx="215">
                  <c:v>1728</c:v>
                </c:pt>
                <c:pt idx="216">
                  <c:v>1736</c:v>
                </c:pt>
                <c:pt idx="217">
                  <c:v>1744</c:v>
                </c:pt>
                <c:pt idx="218">
                  <c:v>1752</c:v>
                </c:pt>
                <c:pt idx="219">
                  <c:v>1760</c:v>
                </c:pt>
                <c:pt idx="220">
                  <c:v>1768</c:v>
                </c:pt>
                <c:pt idx="221">
                  <c:v>1776</c:v>
                </c:pt>
                <c:pt idx="222">
                  <c:v>1784</c:v>
                </c:pt>
                <c:pt idx="223">
                  <c:v>1792</c:v>
                </c:pt>
                <c:pt idx="224">
                  <c:v>1800</c:v>
                </c:pt>
                <c:pt idx="225">
                  <c:v>1808</c:v>
                </c:pt>
                <c:pt idx="226">
                  <c:v>1816</c:v>
                </c:pt>
                <c:pt idx="227">
                  <c:v>1824</c:v>
                </c:pt>
                <c:pt idx="228">
                  <c:v>1832</c:v>
                </c:pt>
                <c:pt idx="229">
                  <c:v>1840</c:v>
                </c:pt>
                <c:pt idx="230">
                  <c:v>1848</c:v>
                </c:pt>
                <c:pt idx="231">
                  <c:v>1856</c:v>
                </c:pt>
                <c:pt idx="232">
                  <c:v>1864</c:v>
                </c:pt>
                <c:pt idx="233">
                  <c:v>1872</c:v>
                </c:pt>
                <c:pt idx="234">
                  <c:v>1880</c:v>
                </c:pt>
                <c:pt idx="235">
                  <c:v>1888</c:v>
                </c:pt>
                <c:pt idx="236">
                  <c:v>1896</c:v>
                </c:pt>
                <c:pt idx="237">
                  <c:v>1904</c:v>
                </c:pt>
                <c:pt idx="238">
                  <c:v>1912</c:v>
                </c:pt>
                <c:pt idx="239">
                  <c:v>1920</c:v>
                </c:pt>
                <c:pt idx="240">
                  <c:v>1928</c:v>
                </c:pt>
                <c:pt idx="241">
                  <c:v>1936</c:v>
                </c:pt>
                <c:pt idx="242">
                  <c:v>1944</c:v>
                </c:pt>
                <c:pt idx="243">
                  <c:v>1952</c:v>
                </c:pt>
                <c:pt idx="244">
                  <c:v>1960</c:v>
                </c:pt>
                <c:pt idx="245">
                  <c:v>1968</c:v>
                </c:pt>
                <c:pt idx="246">
                  <c:v>1976</c:v>
                </c:pt>
                <c:pt idx="247">
                  <c:v>1984</c:v>
                </c:pt>
                <c:pt idx="248">
                  <c:v>1992</c:v>
                </c:pt>
                <c:pt idx="249">
                  <c:v>2000</c:v>
                </c:pt>
                <c:pt idx="250">
                  <c:v>2008</c:v>
                </c:pt>
                <c:pt idx="251">
                  <c:v>2016</c:v>
                </c:pt>
                <c:pt idx="252">
                  <c:v>2024</c:v>
                </c:pt>
                <c:pt idx="253">
                  <c:v>2032</c:v>
                </c:pt>
                <c:pt idx="254">
                  <c:v>2040</c:v>
                </c:pt>
                <c:pt idx="255">
                  <c:v>2048</c:v>
                </c:pt>
                <c:pt idx="256">
                  <c:v>2056</c:v>
                </c:pt>
                <c:pt idx="257">
                  <c:v>2064</c:v>
                </c:pt>
                <c:pt idx="258">
                  <c:v>2072</c:v>
                </c:pt>
                <c:pt idx="259">
                  <c:v>2080</c:v>
                </c:pt>
                <c:pt idx="260">
                  <c:v>2088</c:v>
                </c:pt>
                <c:pt idx="261">
                  <c:v>2096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DE0-4265-BCEF-9A75F0759BE0}"/>
            </c:ext>
          </c:extLst>
        </c:ser>
        <c:ser>
          <c:idx val="2"/>
          <c:order val="2"/>
          <c:tx>
            <c:v>Max. Time</c:v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'Wave Tables for Lookup'!$R$4:$R$265</c:f>
              <c:numCache>
                <c:formatCode>0.00</c:formatCode>
                <c:ptCount val="262"/>
                <c:pt idx="0">
                  <c:v>3895.0666666666748</c:v>
                </c:pt>
                <c:pt idx="1">
                  <c:v>3895.0666666666748</c:v>
                </c:pt>
                <c:pt idx="2">
                  <c:v>3895.0666666666748</c:v>
                </c:pt>
                <c:pt idx="3">
                  <c:v>3895.0666666666748</c:v>
                </c:pt>
                <c:pt idx="4">
                  <c:v>3895.0666666666748</c:v>
                </c:pt>
                <c:pt idx="5">
                  <c:v>3895.0666666666748</c:v>
                </c:pt>
                <c:pt idx="6">
                  <c:v>3895.0666666666748</c:v>
                </c:pt>
                <c:pt idx="7">
                  <c:v>3895.0666666666748</c:v>
                </c:pt>
                <c:pt idx="8">
                  <c:v>3895.0666666666748</c:v>
                </c:pt>
                <c:pt idx="9">
                  <c:v>3895.0666666666748</c:v>
                </c:pt>
                <c:pt idx="10">
                  <c:v>3895.0666666666748</c:v>
                </c:pt>
                <c:pt idx="11">
                  <c:v>3895.0666666666748</c:v>
                </c:pt>
                <c:pt idx="12">
                  <c:v>3895.0666666666748</c:v>
                </c:pt>
                <c:pt idx="13">
                  <c:v>3895.0666666666748</c:v>
                </c:pt>
                <c:pt idx="14">
                  <c:v>3895.0666666666748</c:v>
                </c:pt>
                <c:pt idx="15">
                  <c:v>3895.0666666666748</c:v>
                </c:pt>
                <c:pt idx="16">
                  <c:v>3895.0666666666748</c:v>
                </c:pt>
                <c:pt idx="17">
                  <c:v>3895.0666666666748</c:v>
                </c:pt>
                <c:pt idx="18">
                  <c:v>3895.0666666666748</c:v>
                </c:pt>
                <c:pt idx="19">
                  <c:v>3895.0666666666748</c:v>
                </c:pt>
                <c:pt idx="20">
                  <c:v>3895.0666666666748</c:v>
                </c:pt>
                <c:pt idx="21">
                  <c:v>3895.0666666666748</c:v>
                </c:pt>
                <c:pt idx="22">
                  <c:v>3895.0666666666748</c:v>
                </c:pt>
                <c:pt idx="23">
                  <c:v>3895.0666666666748</c:v>
                </c:pt>
                <c:pt idx="24">
                  <c:v>3895.0666666666748</c:v>
                </c:pt>
                <c:pt idx="25">
                  <c:v>3895.0666666666748</c:v>
                </c:pt>
                <c:pt idx="26">
                  <c:v>3895.0666666666748</c:v>
                </c:pt>
                <c:pt idx="27">
                  <c:v>3895.0666666666748</c:v>
                </c:pt>
                <c:pt idx="28">
                  <c:v>3895.0666666666748</c:v>
                </c:pt>
                <c:pt idx="29">
                  <c:v>3895.0666666666748</c:v>
                </c:pt>
                <c:pt idx="30">
                  <c:v>3895.0666666666748</c:v>
                </c:pt>
                <c:pt idx="31">
                  <c:v>3895.0666666666748</c:v>
                </c:pt>
                <c:pt idx="32">
                  <c:v>3895.0666666666748</c:v>
                </c:pt>
                <c:pt idx="33">
                  <c:v>3895.0666666666748</c:v>
                </c:pt>
                <c:pt idx="34">
                  <c:v>3895.0666666666748</c:v>
                </c:pt>
                <c:pt idx="35">
                  <c:v>3895.0666666666748</c:v>
                </c:pt>
                <c:pt idx="36">
                  <c:v>3895.0666666666748</c:v>
                </c:pt>
                <c:pt idx="37">
                  <c:v>3895.0666666666748</c:v>
                </c:pt>
                <c:pt idx="38">
                  <c:v>3895.0666666666748</c:v>
                </c:pt>
                <c:pt idx="39">
                  <c:v>3895.0666666666748</c:v>
                </c:pt>
                <c:pt idx="40">
                  <c:v>3895.0666666666748</c:v>
                </c:pt>
                <c:pt idx="41">
                  <c:v>3895.0666666666748</c:v>
                </c:pt>
                <c:pt idx="42">
                  <c:v>3895.0666666666748</c:v>
                </c:pt>
                <c:pt idx="43">
                  <c:v>3895.0666666666748</c:v>
                </c:pt>
                <c:pt idx="44">
                  <c:v>3895.0666666666748</c:v>
                </c:pt>
                <c:pt idx="45">
                  <c:v>3895.0666666666748</c:v>
                </c:pt>
                <c:pt idx="46">
                  <c:v>3895.0666666666748</c:v>
                </c:pt>
                <c:pt idx="47">
                  <c:v>3895.0666666666748</c:v>
                </c:pt>
                <c:pt idx="48">
                  <c:v>3895.0666666666748</c:v>
                </c:pt>
                <c:pt idx="49">
                  <c:v>3895.0666666666748</c:v>
                </c:pt>
                <c:pt idx="50">
                  <c:v>3895.0666666666748</c:v>
                </c:pt>
                <c:pt idx="51">
                  <c:v>3895.0666666666748</c:v>
                </c:pt>
                <c:pt idx="52">
                  <c:v>3895.0666666666748</c:v>
                </c:pt>
                <c:pt idx="53">
                  <c:v>3895.0666666666748</c:v>
                </c:pt>
                <c:pt idx="54">
                  <c:v>3895.0666666666748</c:v>
                </c:pt>
                <c:pt idx="55">
                  <c:v>3895.0666666666748</c:v>
                </c:pt>
                <c:pt idx="56">
                  <c:v>3895.0666666666748</c:v>
                </c:pt>
                <c:pt idx="57">
                  <c:v>3895.0666666666748</c:v>
                </c:pt>
                <c:pt idx="58">
                  <c:v>3895.0666666666748</c:v>
                </c:pt>
                <c:pt idx="59">
                  <c:v>3895.0666666666748</c:v>
                </c:pt>
                <c:pt idx="60">
                  <c:v>3895.0666666666748</c:v>
                </c:pt>
                <c:pt idx="61">
                  <c:v>3895.0666666666748</c:v>
                </c:pt>
                <c:pt idx="62">
                  <c:v>3895.0666666666748</c:v>
                </c:pt>
                <c:pt idx="63">
                  <c:v>3895.0666666666748</c:v>
                </c:pt>
                <c:pt idx="64">
                  <c:v>3895.0666666666748</c:v>
                </c:pt>
                <c:pt idx="65">
                  <c:v>3895.0666666666748</c:v>
                </c:pt>
                <c:pt idx="66">
                  <c:v>3895.0666666666748</c:v>
                </c:pt>
                <c:pt idx="67">
                  <c:v>3895.0666666666748</c:v>
                </c:pt>
                <c:pt idx="68">
                  <c:v>3895.0666666666748</c:v>
                </c:pt>
                <c:pt idx="69">
                  <c:v>3895.0666666666748</c:v>
                </c:pt>
                <c:pt idx="70">
                  <c:v>3895.0666666666748</c:v>
                </c:pt>
                <c:pt idx="71">
                  <c:v>3895.0666666666748</c:v>
                </c:pt>
                <c:pt idx="72">
                  <c:v>3895.0666666666748</c:v>
                </c:pt>
                <c:pt idx="73">
                  <c:v>3895.0666666666748</c:v>
                </c:pt>
                <c:pt idx="74">
                  <c:v>3895.0666666666748</c:v>
                </c:pt>
                <c:pt idx="75">
                  <c:v>3895.0666666666748</c:v>
                </c:pt>
                <c:pt idx="76">
                  <c:v>3895.0666666666748</c:v>
                </c:pt>
                <c:pt idx="77">
                  <c:v>3895.0666666666748</c:v>
                </c:pt>
                <c:pt idx="78">
                  <c:v>3895.0666666666748</c:v>
                </c:pt>
                <c:pt idx="79">
                  <c:v>3895.0666666666748</c:v>
                </c:pt>
                <c:pt idx="80">
                  <c:v>3895.0666666666748</c:v>
                </c:pt>
                <c:pt idx="81">
                  <c:v>3895.0666666666748</c:v>
                </c:pt>
                <c:pt idx="82">
                  <c:v>3895.0666666666748</c:v>
                </c:pt>
                <c:pt idx="83">
                  <c:v>3895.0666666666748</c:v>
                </c:pt>
                <c:pt idx="84">
                  <c:v>3895.0666666666748</c:v>
                </c:pt>
                <c:pt idx="85">
                  <c:v>3895.0666666666748</c:v>
                </c:pt>
                <c:pt idx="86">
                  <c:v>3895.0666666666748</c:v>
                </c:pt>
                <c:pt idx="87">
                  <c:v>3895.0666666666748</c:v>
                </c:pt>
                <c:pt idx="88">
                  <c:v>3895.0666666666748</c:v>
                </c:pt>
                <c:pt idx="89">
                  <c:v>3895.0666666666748</c:v>
                </c:pt>
                <c:pt idx="90">
                  <c:v>3895.0666666666748</c:v>
                </c:pt>
                <c:pt idx="91">
                  <c:v>3895.0666666666748</c:v>
                </c:pt>
                <c:pt idx="92">
                  <c:v>3895.0666666666748</c:v>
                </c:pt>
                <c:pt idx="93">
                  <c:v>3895.0666666666748</c:v>
                </c:pt>
                <c:pt idx="94">
                  <c:v>3895.0666666666748</c:v>
                </c:pt>
                <c:pt idx="95">
                  <c:v>3895.0666666666748</c:v>
                </c:pt>
                <c:pt idx="96">
                  <c:v>3895.0666666666748</c:v>
                </c:pt>
                <c:pt idx="97">
                  <c:v>3895.0666666666748</c:v>
                </c:pt>
                <c:pt idx="98">
                  <c:v>3895.0666666666748</c:v>
                </c:pt>
                <c:pt idx="99">
                  <c:v>3895.0666666666748</c:v>
                </c:pt>
                <c:pt idx="100">
                  <c:v>3895.0666666666748</c:v>
                </c:pt>
                <c:pt idx="101">
                  <c:v>3895.0666666666748</c:v>
                </c:pt>
                <c:pt idx="102">
                  <c:v>3895.0666666666748</c:v>
                </c:pt>
                <c:pt idx="103">
                  <c:v>3895.0666666666748</c:v>
                </c:pt>
                <c:pt idx="104">
                  <c:v>3895.0666666666748</c:v>
                </c:pt>
                <c:pt idx="105">
                  <c:v>3895.0666666666748</c:v>
                </c:pt>
                <c:pt idx="106">
                  <c:v>3895.0666666666748</c:v>
                </c:pt>
                <c:pt idx="107">
                  <c:v>3895.0666666666748</c:v>
                </c:pt>
                <c:pt idx="108">
                  <c:v>3895.0666666666748</c:v>
                </c:pt>
                <c:pt idx="109">
                  <c:v>3895.0666666666748</c:v>
                </c:pt>
                <c:pt idx="110">
                  <c:v>3895.0666666666748</c:v>
                </c:pt>
                <c:pt idx="111">
                  <c:v>3895.0666666666748</c:v>
                </c:pt>
                <c:pt idx="112">
                  <c:v>3895.0666666666748</c:v>
                </c:pt>
                <c:pt idx="113">
                  <c:v>3895.0666666666748</c:v>
                </c:pt>
                <c:pt idx="114">
                  <c:v>3895.0666666666748</c:v>
                </c:pt>
                <c:pt idx="115">
                  <c:v>3895.0666666666748</c:v>
                </c:pt>
                <c:pt idx="116">
                  <c:v>3895.0666666666748</c:v>
                </c:pt>
                <c:pt idx="117">
                  <c:v>3895.0666666666748</c:v>
                </c:pt>
                <c:pt idx="118">
                  <c:v>3895.0666666666748</c:v>
                </c:pt>
                <c:pt idx="119">
                  <c:v>3895.0666666666748</c:v>
                </c:pt>
                <c:pt idx="120">
                  <c:v>3895.0666666666748</c:v>
                </c:pt>
                <c:pt idx="121">
                  <c:v>3895.0666666666748</c:v>
                </c:pt>
                <c:pt idx="122">
                  <c:v>3895.0666666666748</c:v>
                </c:pt>
                <c:pt idx="123">
                  <c:v>3895.0666666666748</c:v>
                </c:pt>
                <c:pt idx="124">
                  <c:v>3895.0666666666748</c:v>
                </c:pt>
                <c:pt idx="125">
                  <c:v>3895.0666666666748</c:v>
                </c:pt>
                <c:pt idx="126">
                  <c:v>3895.0666666666748</c:v>
                </c:pt>
                <c:pt idx="127">
                  <c:v>3895.0666666666748</c:v>
                </c:pt>
                <c:pt idx="128">
                  <c:v>3895.0666666666748</c:v>
                </c:pt>
                <c:pt idx="129">
                  <c:v>3895.0666666666748</c:v>
                </c:pt>
                <c:pt idx="130">
                  <c:v>3895.0666666666748</c:v>
                </c:pt>
                <c:pt idx="131">
                  <c:v>3895.0666666666748</c:v>
                </c:pt>
                <c:pt idx="132">
                  <c:v>3895.0666666666748</c:v>
                </c:pt>
                <c:pt idx="133">
                  <c:v>3895.0666666666748</c:v>
                </c:pt>
                <c:pt idx="134">
                  <c:v>3895.0666666666748</c:v>
                </c:pt>
                <c:pt idx="135">
                  <c:v>3895.0666666666748</c:v>
                </c:pt>
                <c:pt idx="136">
                  <c:v>3895.0666666666748</c:v>
                </c:pt>
                <c:pt idx="137">
                  <c:v>3895.0666666666748</c:v>
                </c:pt>
                <c:pt idx="138">
                  <c:v>3895.0666666666748</c:v>
                </c:pt>
                <c:pt idx="139">
                  <c:v>3895.0666666666748</c:v>
                </c:pt>
                <c:pt idx="140">
                  <c:v>3895.0666666666748</c:v>
                </c:pt>
                <c:pt idx="141">
                  <c:v>3895.0666666666748</c:v>
                </c:pt>
                <c:pt idx="142">
                  <c:v>3895.0666666666748</c:v>
                </c:pt>
                <c:pt idx="143">
                  <c:v>3895.0666666666748</c:v>
                </c:pt>
                <c:pt idx="144">
                  <c:v>3895.0666666666748</c:v>
                </c:pt>
                <c:pt idx="145">
                  <c:v>3895.0666666666748</c:v>
                </c:pt>
                <c:pt idx="146">
                  <c:v>3895.0666666666748</c:v>
                </c:pt>
                <c:pt idx="147">
                  <c:v>3895.0666666666748</c:v>
                </c:pt>
                <c:pt idx="148">
                  <c:v>3895.0666666666748</c:v>
                </c:pt>
                <c:pt idx="149">
                  <c:v>3895.0666666666748</c:v>
                </c:pt>
                <c:pt idx="150">
                  <c:v>3895.0666666666748</c:v>
                </c:pt>
                <c:pt idx="151">
                  <c:v>3895.0666666666748</c:v>
                </c:pt>
                <c:pt idx="152">
                  <c:v>3895.0666666666748</c:v>
                </c:pt>
                <c:pt idx="153">
                  <c:v>3895.0666666666748</c:v>
                </c:pt>
                <c:pt idx="154">
                  <c:v>3895.0666666666748</c:v>
                </c:pt>
                <c:pt idx="155">
                  <c:v>3895.0666666666748</c:v>
                </c:pt>
                <c:pt idx="156">
                  <c:v>3895.0666666666748</c:v>
                </c:pt>
                <c:pt idx="157">
                  <c:v>3895.0666666666748</c:v>
                </c:pt>
                <c:pt idx="158">
                  <c:v>3895.0666666666748</c:v>
                </c:pt>
                <c:pt idx="159">
                  <c:v>3895.0666666666748</c:v>
                </c:pt>
                <c:pt idx="160">
                  <c:v>3895.0666666666748</c:v>
                </c:pt>
                <c:pt idx="161">
                  <c:v>3895.0666666666748</c:v>
                </c:pt>
                <c:pt idx="162">
                  <c:v>3895.0666666666748</c:v>
                </c:pt>
                <c:pt idx="163">
                  <c:v>3895.0666666666748</c:v>
                </c:pt>
                <c:pt idx="164">
                  <c:v>3895.0666666666748</c:v>
                </c:pt>
                <c:pt idx="165">
                  <c:v>3895.0666666666748</c:v>
                </c:pt>
                <c:pt idx="166">
                  <c:v>3895.0666666666748</c:v>
                </c:pt>
                <c:pt idx="167">
                  <c:v>3895.0666666666748</c:v>
                </c:pt>
                <c:pt idx="168">
                  <c:v>3895.0666666666748</c:v>
                </c:pt>
                <c:pt idx="169">
                  <c:v>3895.0666666666748</c:v>
                </c:pt>
                <c:pt idx="170">
                  <c:v>3895.0666666666748</c:v>
                </c:pt>
                <c:pt idx="171">
                  <c:v>3895.0666666666748</c:v>
                </c:pt>
                <c:pt idx="172">
                  <c:v>3895.0666666666748</c:v>
                </c:pt>
                <c:pt idx="173">
                  <c:v>3895.0666666666748</c:v>
                </c:pt>
                <c:pt idx="174">
                  <c:v>3895.0666666666748</c:v>
                </c:pt>
                <c:pt idx="175">
                  <c:v>3895.0666666666748</c:v>
                </c:pt>
                <c:pt idx="176">
                  <c:v>3895.0666666666748</c:v>
                </c:pt>
                <c:pt idx="177">
                  <c:v>3895.0666666666748</c:v>
                </c:pt>
                <c:pt idx="178">
                  <c:v>3895.0666666666748</c:v>
                </c:pt>
                <c:pt idx="179">
                  <c:v>3895.0666666666748</c:v>
                </c:pt>
                <c:pt idx="180">
                  <c:v>3895.0666666666748</c:v>
                </c:pt>
                <c:pt idx="181">
                  <c:v>3895.0666666666748</c:v>
                </c:pt>
                <c:pt idx="182">
                  <c:v>3895.0666666666748</c:v>
                </c:pt>
                <c:pt idx="183">
                  <c:v>3895.0666666666748</c:v>
                </c:pt>
                <c:pt idx="184">
                  <c:v>3895.0666666666748</c:v>
                </c:pt>
                <c:pt idx="185">
                  <c:v>3895.0666666666748</c:v>
                </c:pt>
                <c:pt idx="186">
                  <c:v>3895.0666666666748</c:v>
                </c:pt>
                <c:pt idx="187">
                  <c:v>3895.0666666666748</c:v>
                </c:pt>
                <c:pt idx="188">
                  <c:v>3895.0666666666748</c:v>
                </c:pt>
                <c:pt idx="189">
                  <c:v>3895.0666666666748</c:v>
                </c:pt>
                <c:pt idx="190">
                  <c:v>3895.0666666666748</c:v>
                </c:pt>
                <c:pt idx="191">
                  <c:v>3895.0666666666748</c:v>
                </c:pt>
                <c:pt idx="192">
                  <c:v>3895.0666666666748</c:v>
                </c:pt>
                <c:pt idx="193">
                  <c:v>3895.0666666666748</c:v>
                </c:pt>
                <c:pt idx="194">
                  <c:v>3895.0666666666748</c:v>
                </c:pt>
                <c:pt idx="195">
                  <c:v>3895.0666666666748</c:v>
                </c:pt>
                <c:pt idx="196">
                  <c:v>3895.0666666666748</c:v>
                </c:pt>
                <c:pt idx="197">
                  <c:v>3895.0666666666748</c:v>
                </c:pt>
                <c:pt idx="198">
                  <c:v>3895.0666666666748</c:v>
                </c:pt>
                <c:pt idx="199">
                  <c:v>3895.0666666666748</c:v>
                </c:pt>
                <c:pt idx="200">
                  <c:v>3895.0666666666748</c:v>
                </c:pt>
                <c:pt idx="201">
                  <c:v>3895.0666666666748</c:v>
                </c:pt>
                <c:pt idx="202">
                  <c:v>3895.0666666666748</c:v>
                </c:pt>
                <c:pt idx="203">
                  <c:v>3895.0666666666748</c:v>
                </c:pt>
                <c:pt idx="204">
                  <c:v>3895.0666666666748</c:v>
                </c:pt>
                <c:pt idx="205">
                  <c:v>3895.0666666666748</c:v>
                </c:pt>
                <c:pt idx="206">
                  <c:v>3895.0666666666748</c:v>
                </c:pt>
                <c:pt idx="207">
                  <c:v>3895.0666666666748</c:v>
                </c:pt>
                <c:pt idx="208">
                  <c:v>3895.0666666666748</c:v>
                </c:pt>
                <c:pt idx="209">
                  <c:v>3895.0666666666748</c:v>
                </c:pt>
                <c:pt idx="210">
                  <c:v>3895.0666666666748</c:v>
                </c:pt>
                <c:pt idx="211">
                  <c:v>3895.0666666666748</c:v>
                </c:pt>
                <c:pt idx="212">
                  <c:v>3895.0666666666748</c:v>
                </c:pt>
                <c:pt idx="213">
                  <c:v>3895.0666666666748</c:v>
                </c:pt>
                <c:pt idx="214">
                  <c:v>3895.0666666666748</c:v>
                </c:pt>
                <c:pt idx="215">
                  <c:v>3895.0666666666748</c:v>
                </c:pt>
                <c:pt idx="216">
                  <c:v>3895.0666666666748</c:v>
                </c:pt>
                <c:pt idx="217">
                  <c:v>3895.0666666666748</c:v>
                </c:pt>
                <c:pt idx="218">
                  <c:v>3895.0666666666748</c:v>
                </c:pt>
                <c:pt idx="219">
                  <c:v>3895.0666666666748</c:v>
                </c:pt>
                <c:pt idx="220">
                  <c:v>3895.0666666666748</c:v>
                </c:pt>
                <c:pt idx="221">
                  <c:v>3895.0666666666748</c:v>
                </c:pt>
                <c:pt idx="222">
                  <c:v>3895.0666666666748</c:v>
                </c:pt>
                <c:pt idx="223">
                  <c:v>3895.0666666666748</c:v>
                </c:pt>
                <c:pt idx="224">
                  <c:v>3895.0666666666748</c:v>
                </c:pt>
                <c:pt idx="225">
                  <c:v>3895.0666666666748</c:v>
                </c:pt>
                <c:pt idx="226">
                  <c:v>3895.0666666666748</c:v>
                </c:pt>
                <c:pt idx="227">
                  <c:v>3895.0666666666748</c:v>
                </c:pt>
                <c:pt idx="228">
                  <c:v>3895.0666666666748</c:v>
                </c:pt>
                <c:pt idx="229">
                  <c:v>3895.0666666666748</c:v>
                </c:pt>
                <c:pt idx="230">
                  <c:v>3895.0666666666748</c:v>
                </c:pt>
                <c:pt idx="231">
                  <c:v>3895.0666666666748</c:v>
                </c:pt>
                <c:pt idx="232">
                  <c:v>3895.0666666666748</c:v>
                </c:pt>
                <c:pt idx="233">
                  <c:v>3895.0666666666748</c:v>
                </c:pt>
                <c:pt idx="234">
                  <c:v>3895.0666666666748</c:v>
                </c:pt>
                <c:pt idx="235">
                  <c:v>3895.0666666666748</c:v>
                </c:pt>
                <c:pt idx="236">
                  <c:v>3895.0666666666748</c:v>
                </c:pt>
                <c:pt idx="237">
                  <c:v>3895.0666666666748</c:v>
                </c:pt>
                <c:pt idx="238">
                  <c:v>3895.0666666666748</c:v>
                </c:pt>
                <c:pt idx="239">
                  <c:v>3895.0666666666748</c:v>
                </c:pt>
                <c:pt idx="240">
                  <c:v>3895.0666666666748</c:v>
                </c:pt>
                <c:pt idx="241">
                  <c:v>3895.0666666666748</c:v>
                </c:pt>
                <c:pt idx="242">
                  <c:v>3895.0666666666748</c:v>
                </c:pt>
                <c:pt idx="243">
                  <c:v>3895.0666666666748</c:v>
                </c:pt>
                <c:pt idx="244">
                  <c:v>3895.0666666666748</c:v>
                </c:pt>
                <c:pt idx="245">
                  <c:v>3895.0666666666748</c:v>
                </c:pt>
                <c:pt idx="246">
                  <c:v>3895.0666666666748</c:v>
                </c:pt>
                <c:pt idx="247">
                  <c:v>3895.0666666666748</c:v>
                </c:pt>
                <c:pt idx="248">
                  <c:v>3895.0666666666748</c:v>
                </c:pt>
                <c:pt idx="249">
                  <c:v>3895.0666666666748</c:v>
                </c:pt>
                <c:pt idx="250">
                  <c:v>3895.0666666666748</c:v>
                </c:pt>
                <c:pt idx="251">
                  <c:v>3895.0666666666748</c:v>
                </c:pt>
                <c:pt idx="252">
                  <c:v>3895.0666666666748</c:v>
                </c:pt>
                <c:pt idx="253">
                  <c:v>3895.0666666666748</c:v>
                </c:pt>
                <c:pt idx="254">
                  <c:v>3895.0666666666748</c:v>
                </c:pt>
                <c:pt idx="255">
                  <c:v>3895.0666666666748</c:v>
                </c:pt>
                <c:pt idx="256">
                  <c:v>3895.0666666666748</c:v>
                </c:pt>
                <c:pt idx="257">
                  <c:v>3895.0666666666748</c:v>
                </c:pt>
                <c:pt idx="258">
                  <c:v>3895.0666666666748</c:v>
                </c:pt>
                <c:pt idx="259">
                  <c:v>3895.0666666666748</c:v>
                </c:pt>
                <c:pt idx="260">
                  <c:v>3895.0666666666748</c:v>
                </c:pt>
                <c:pt idx="261">
                  <c:v>3895.0666666666748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E0-4265-BCEF-9A75F0759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313936"/>
        <c:axId val="548314416"/>
      </c:lineChart>
      <c:catAx>
        <c:axId val="548313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314416"/>
        <c:crosses val="autoZero"/>
        <c:auto val="1"/>
        <c:lblAlgn val="ctr"/>
        <c:lblOffset val="100"/>
        <c:noMultiLvlLbl val="0"/>
      </c:catAx>
      <c:valAx>
        <c:axId val="548314416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313936"/>
        <c:crosses val="autoZero"/>
        <c:crossBetween val="between"/>
        <c:majorUnit val="500"/>
        <c:min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418482911433737"/>
          <c:y val="3.7562950055350097E-2"/>
          <c:w val="0.34968638171519278"/>
          <c:h val="3.8986957136212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421822</xdr:colOff>
      <xdr:row>14</xdr:row>
      <xdr:rowOff>73750</xdr:rowOff>
    </xdr:from>
    <xdr:to>
      <xdr:col>19</xdr:col>
      <xdr:colOff>931902</xdr:colOff>
      <xdr:row>32</xdr:row>
      <xdr:rowOff>153229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93CF1E-33CA-64C3-6D4F-76E62FC63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822" y="4264750"/>
          <a:ext cx="13541913" cy="3263550"/>
        </a:xfrm>
        <a:prstGeom prst="rect">
          <a:avLst/>
        </a:prstGeom>
      </xdr:spPr>
    </xdr:pic>
    <xdr:clientData/>
  </xdr:twoCellAnchor>
  <xdr:oneCellAnchor>
    <xdr:from>
      <xdr:col>0</xdr:col>
      <xdr:colOff>438150</xdr:colOff>
      <xdr:row>34</xdr:row>
      <xdr:rowOff>29936</xdr:rowOff>
    </xdr:from>
    <xdr:ext cx="4890135" cy="129791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9A6D069-81C2-5C6F-7CCD-AB1A33164BFE}"/>
            </a:ext>
          </a:extLst>
        </xdr:cNvPr>
        <xdr:cNvSpPr txBox="1"/>
      </xdr:nvSpPr>
      <xdr:spPr>
        <a:xfrm>
          <a:off x="438150" y="7639050"/>
          <a:ext cx="4890135" cy="1297919"/>
        </a:xfrm>
        <a:prstGeom prst="rect">
          <a:avLst/>
        </a:prstGeom>
        <a:solidFill>
          <a:schemeClr val="bg2"/>
        </a:solidFill>
        <a:ln>
          <a:solidFill>
            <a:srgbClr val="FF0000"/>
          </a:solidFill>
        </a:ln>
        <a:effectLst>
          <a:glow rad="101600">
            <a:srgbClr val="FF0000">
              <a:alpha val="60000"/>
            </a:srgb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LEG TIME ENTRY</a:t>
          </a:r>
        </a:p>
        <a:p>
          <a:r>
            <a:rPr lang="en-US" sz="1100"/>
            <a:t>- Enter the expected pace here for each relay leg</a:t>
          </a:r>
        </a:p>
        <a:p>
          <a:r>
            <a:rPr lang="en-US" sz="1100"/>
            <a:t>    - Minutes and Seconds are entered separately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By default, the time required to complete the exchange handoff is not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accounted for here</a:t>
          </a:r>
          <a:endParaRPr lang="en-US">
            <a:effectLst/>
          </a:endParaRPr>
        </a:p>
        <a:p>
          <a:r>
            <a:rPr lang="en-US" sz="1100"/>
            <a:t>- If you wish, you</a:t>
          </a:r>
          <a:r>
            <a:rPr lang="en-US" sz="1100" baseline="0"/>
            <a:t> can</a:t>
          </a:r>
          <a:r>
            <a:rPr lang="en-US" sz="1100"/>
            <a:t> adjust the pace </a:t>
          </a:r>
          <a:r>
            <a:rPr lang="en-US" sz="1100" baseline="0"/>
            <a:t>to </a:t>
          </a:r>
          <a:r>
            <a:rPr lang="en-US" sz="1100"/>
            <a:t>account for the time required to complete the handoff of the team timing bib. </a:t>
          </a:r>
        </a:p>
      </xdr:txBody>
    </xdr:sp>
    <xdr:clientData/>
  </xdr:oneCellAnchor>
  <xdr:twoCellAnchor>
    <xdr:from>
      <xdr:col>2</xdr:col>
      <xdr:colOff>312964</xdr:colOff>
      <xdr:row>24</xdr:row>
      <xdr:rowOff>54428</xdr:rowOff>
    </xdr:from>
    <xdr:to>
      <xdr:col>4</xdr:col>
      <xdr:colOff>430122</xdr:colOff>
      <xdr:row>34</xdr:row>
      <xdr:rowOff>28031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6E7A6D9-2248-1D7C-0F65-90D1CE0A29BD}"/>
            </a:ext>
          </a:extLst>
        </xdr:cNvPr>
        <xdr:cNvCxnSpPr>
          <a:stCxn id="4" idx="0"/>
        </xdr:cNvCxnSpPr>
      </xdr:nvCxnSpPr>
      <xdr:spPr>
        <a:xfrm flipH="1" flipV="1">
          <a:off x="1537607" y="6014357"/>
          <a:ext cx="1341801" cy="174253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505369</xdr:colOff>
      <xdr:row>6</xdr:row>
      <xdr:rowOff>441416</xdr:rowOff>
    </xdr:from>
    <xdr:ext cx="2782933" cy="43678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7A2D42E-4DD5-D570-9DED-40FB67EB1997}"/>
            </a:ext>
          </a:extLst>
        </xdr:cNvPr>
        <xdr:cNvSpPr txBox="1"/>
      </xdr:nvSpPr>
      <xdr:spPr>
        <a:xfrm>
          <a:off x="2954655" y="2754630"/>
          <a:ext cx="2782933" cy="436786"/>
        </a:xfrm>
        <a:prstGeom prst="rect">
          <a:avLst/>
        </a:prstGeom>
        <a:solidFill>
          <a:schemeClr val="bg2"/>
        </a:solidFill>
        <a:ln>
          <a:solidFill>
            <a:srgbClr val="FF0000"/>
          </a:solidFill>
        </a:ln>
        <a:effectLst>
          <a:glow rad="101600">
            <a:srgbClr val="FF0000">
              <a:alpha val="60000"/>
            </a:srgb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>
              <a:solidFill>
                <a:srgbClr val="FF0000"/>
              </a:solidFill>
            </a:rPr>
            <a:t>TEAM NAME</a:t>
          </a:r>
        </a:p>
        <a:p>
          <a:r>
            <a:rPr lang="en-US" sz="1100"/>
            <a:t>- Enter the name of</a:t>
          </a:r>
          <a:r>
            <a:rPr lang="en-US" sz="1100" baseline="0"/>
            <a:t> your team here (Optional)</a:t>
          </a:r>
          <a:endParaRPr lang="en-US" sz="1100"/>
        </a:p>
      </xdr:txBody>
    </xdr:sp>
    <xdr:clientData/>
  </xdr:oneCellAnchor>
  <xdr:twoCellAnchor>
    <xdr:from>
      <xdr:col>6</xdr:col>
      <xdr:colOff>482236</xdr:colOff>
      <xdr:row>8</xdr:row>
      <xdr:rowOff>71570</xdr:rowOff>
    </xdr:from>
    <xdr:to>
      <xdr:col>7</xdr:col>
      <xdr:colOff>61777</xdr:colOff>
      <xdr:row>16</xdr:row>
      <xdr:rowOff>60143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4F27A3EA-4B1F-BC80-A713-70FFEC252109}"/>
            </a:ext>
          </a:extLst>
        </xdr:cNvPr>
        <xdr:cNvCxnSpPr>
          <a:stCxn id="16" idx="2"/>
        </xdr:cNvCxnSpPr>
      </xdr:nvCxnSpPr>
      <xdr:spPr>
        <a:xfrm flipH="1">
          <a:off x="4156165" y="3187606"/>
          <a:ext cx="191862" cy="141732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130197</xdr:colOff>
      <xdr:row>6</xdr:row>
      <xdr:rowOff>360398</xdr:rowOff>
    </xdr:from>
    <xdr:ext cx="3434267" cy="953466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8692C561-3B43-3B09-7A9E-83A896E7CB1E}"/>
            </a:ext>
          </a:extLst>
        </xdr:cNvPr>
        <xdr:cNvSpPr txBox="1"/>
      </xdr:nvSpPr>
      <xdr:spPr>
        <a:xfrm>
          <a:off x="6253411" y="2673612"/>
          <a:ext cx="3434267" cy="953466"/>
        </a:xfrm>
        <a:prstGeom prst="rect">
          <a:avLst/>
        </a:prstGeom>
        <a:solidFill>
          <a:schemeClr val="bg2"/>
        </a:solidFill>
        <a:ln>
          <a:solidFill>
            <a:srgbClr val="FF0000"/>
          </a:solidFill>
        </a:ln>
        <a:effectLst>
          <a:glow rad="101600">
            <a:srgbClr val="FF0000">
              <a:alpha val="60000"/>
            </a:srgb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>
              <a:solidFill>
                <a:srgbClr val="FF0000"/>
              </a:solidFill>
            </a:rPr>
            <a:t>PARTICIPANT</a:t>
          </a:r>
          <a:r>
            <a:rPr lang="en-US" sz="1100" baseline="0">
              <a:solidFill>
                <a:srgbClr val="FF0000"/>
              </a:solidFill>
            </a:rPr>
            <a:t> ARRIVAL AT THE EXCHANGES</a:t>
          </a:r>
          <a:endParaRPr lang="en-US" sz="110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Starting corrals will not be assigned until the Expo.</a:t>
          </a:r>
          <a:endParaRPr lang="en-US">
            <a:effectLst/>
          </a:endParaRPr>
        </a:p>
        <a:p>
          <a:r>
            <a:rPr lang="en-US" sz="1100"/>
            <a:t>- The sheet will calculate exchange arrival times for all starting corrals</a:t>
          </a:r>
          <a:r>
            <a:rPr lang="en-US" sz="1100" baseline="0"/>
            <a:t> so you can have all the possible exchange arrival times before the Expo.</a:t>
          </a:r>
          <a:endParaRPr lang="en-US" sz="1100"/>
        </a:p>
      </xdr:txBody>
    </xdr:sp>
    <xdr:clientData/>
  </xdr:oneCellAnchor>
  <xdr:twoCellAnchor>
    <xdr:from>
      <xdr:col>13</xdr:col>
      <xdr:colOff>14176</xdr:colOff>
      <xdr:row>10</xdr:row>
      <xdr:rowOff>161067</xdr:rowOff>
    </xdr:from>
    <xdr:to>
      <xdr:col>15</xdr:col>
      <xdr:colOff>40822</xdr:colOff>
      <xdr:row>17</xdr:row>
      <xdr:rowOff>54428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8694BB23-8F0F-6EC3-4687-2B66756FE8AB}"/>
            </a:ext>
          </a:extLst>
        </xdr:cNvPr>
        <xdr:cNvCxnSpPr>
          <a:stCxn id="30" idx="2"/>
        </xdr:cNvCxnSpPr>
      </xdr:nvCxnSpPr>
      <xdr:spPr>
        <a:xfrm>
          <a:off x="7974355" y="3630888"/>
          <a:ext cx="1251288" cy="114521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599112</xdr:colOff>
      <xdr:row>6</xdr:row>
      <xdr:rowOff>189732</xdr:rowOff>
    </xdr:from>
    <xdr:ext cx="4410188" cy="953466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340F24B8-E24B-1187-79A1-73FC8BA43DB3}"/>
            </a:ext>
          </a:extLst>
        </xdr:cNvPr>
        <xdr:cNvSpPr txBox="1"/>
      </xdr:nvSpPr>
      <xdr:spPr>
        <a:xfrm>
          <a:off x="13634755" y="2502946"/>
          <a:ext cx="4410188" cy="953466"/>
        </a:xfrm>
        <a:prstGeom prst="rect">
          <a:avLst/>
        </a:prstGeom>
        <a:solidFill>
          <a:schemeClr val="bg2"/>
        </a:solidFill>
        <a:ln>
          <a:solidFill>
            <a:srgbClr val="FF0000"/>
          </a:solidFill>
        </a:ln>
        <a:effectLst>
          <a:glow rad="101600">
            <a:srgbClr val="FF0000">
              <a:alpha val="60000"/>
            </a:srgb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>
              <a:solidFill>
                <a:srgbClr val="FF0000"/>
              </a:solidFill>
            </a:rPr>
            <a:t>WARNINGS</a:t>
          </a:r>
        </a:p>
        <a:p>
          <a:r>
            <a:rPr lang="en-US" sz="1100"/>
            <a:t>- If the team pace is too slow at any point on the course</a:t>
          </a:r>
          <a:endParaRPr lang="en-US" sz="1100" baseline="0"/>
        </a:p>
        <a:p>
          <a:r>
            <a:rPr lang="en-US" sz="1100" baseline="0"/>
            <a:t>    - A warning will appear in this area indicating which leg or legs are too slow</a:t>
          </a:r>
        </a:p>
        <a:p>
          <a:r>
            <a:rPr lang="en-US" sz="1100" baseline="0"/>
            <a:t>-  Please review each leg and correct as needed to keep the team within the time limits</a:t>
          </a:r>
          <a:endParaRPr lang="en-US" sz="1100"/>
        </a:p>
      </xdr:txBody>
    </xdr:sp>
    <xdr:clientData/>
  </xdr:oneCellAnchor>
  <xdr:twoCellAnchor>
    <xdr:from>
      <xdr:col>19</xdr:col>
      <xdr:colOff>204107</xdr:colOff>
      <xdr:row>9</xdr:row>
      <xdr:rowOff>163483</xdr:rowOff>
    </xdr:from>
    <xdr:to>
      <xdr:col>21</xdr:col>
      <xdr:colOff>611551</xdr:colOff>
      <xdr:row>24</xdr:row>
      <xdr:rowOff>95250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6D8DBCAD-7539-0740-6166-73A98489E47E}"/>
            </a:ext>
          </a:extLst>
        </xdr:cNvPr>
        <xdr:cNvCxnSpPr>
          <a:stCxn id="29" idx="2"/>
        </xdr:cNvCxnSpPr>
      </xdr:nvCxnSpPr>
      <xdr:spPr>
        <a:xfrm flipH="1">
          <a:off x="13239750" y="3456412"/>
          <a:ext cx="2598194" cy="259876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250383</xdr:colOff>
      <xdr:row>0</xdr:row>
      <xdr:rowOff>130661</xdr:rowOff>
    </xdr:from>
    <xdr:ext cx="9003490" cy="60901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B70A98C-4A5B-6E4B-86C8-2F7763103707}"/>
            </a:ext>
          </a:extLst>
        </xdr:cNvPr>
        <xdr:cNvSpPr txBox="1"/>
      </xdr:nvSpPr>
      <xdr:spPr>
        <a:xfrm>
          <a:off x="3881089" y="130661"/>
          <a:ext cx="9003490" cy="609013"/>
        </a:xfrm>
        <a:prstGeom prst="rect">
          <a:avLst/>
        </a:prstGeom>
        <a:solidFill>
          <a:schemeClr val="bg2">
            <a:lumMod val="95000"/>
          </a:schemeClr>
        </a:solidFill>
        <a:ln w="38100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HELLO</a:t>
          </a:r>
          <a:r>
            <a:rPr lang="en-US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RELAY TEAM!</a:t>
          </a:r>
          <a:endParaRPr lang="en-US">
            <a:solidFill>
              <a:srgbClr val="0070C0"/>
            </a:solidFill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This sheet is provided to help you reasonably estimate the time your team will arrive at each exchange based on the expected pace of each team member's leg.</a:t>
          </a:r>
        </a:p>
        <a:p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Use this to help your teammates understand when they will need to be at an exchange to be ready in time for their leg.</a:t>
          </a:r>
          <a:endParaRPr lang="en-US">
            <a:effectLst/>
          </a:endParaRPr>
        </a:p>
      </xdr:txBody>
    </xdr:sp>
    <xdr:clientData/>
  </xdr:oneCellAnchor>
  <xdr:oneCellAnchor>
    <xdr:from>
      <xdr:col>9</xdr:col>
      <xdr:colOff>489857</xdr:colOff>
      <xdr:row>34</xdr:row>
      <xdr:rowOff>21772</xdr:rowOff>
    </xdr:from>
    <xdr:ext cx="6225540" cy="159543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3D884C3-600E-429C-B710-D68FEA668DF0}"/>
            </a:ext>
          </a:extLst>
        </xdr:cNvPr>
        <xdr:cNvSpPr txBox="1"/>
      </xdr:nvSpPr>
      <xdr:spPr>
        <a:xfrm>
          <a:off x="5976257" y="7630886"/>
          <a:ext cx="6225540" cy="1595437"/>
        </a:xfrm>
        <a:prstGeom prst="rect">
          <a:avLst/>
        </a:prstGeom>
        <a:solidFill>
          <a:schemeClr val="bg1"/>
        </a:solidFill>
        <a:ln>
          <a:solidFill>
            <a:schemeClr val="accent4"/>
          </a:solidFill>
        </a:ln>
        <a:effectLst>
          <a:glow rad="101600">
            <a:srgbClr val="FF0000">
              <a:alpha val="60000"/>
            </a:srgb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>
              <a:solidFill>
                <a:srgbClr val="FF0000"/>
              </a:solidFill>
            </a:rPr>
            <a:t>WE HIGHLY RECOMMEND...</a:t>
          </a:r>
        </a:p>
        <a:p>
          <a:r>
            <a:rPr lang="en-US" sz="1600" baseline="0">
              <a:solidFill>
                <a:srgbClr val="FF0000"/>
              </a:solidFill>
            </a:rPr>
            <a:t>- Participants for Exchange 2/Start of Leg 3 must board their bus between 6:00 am and 7:00 am. There will be no additional buses to Exchange 2/Start of Leg 3 after 7:00 am</a:t>
          </a:r>
        </a:p>
        <a:p>
          <a:r>
            <a:rPr lang="en-US" sz="1600" baseline="0">
              <a:solidFill>
                <a:srgbClr val="FF0000"/>
              </a:solidFill>
              <a:latin typeface="+mn-lt"/>
              <a:ea typeface="+mn-ea"/>
              <a:cs typeface="+mn-cs"/>
            </a:rPr>
            <a:t>- Participants for Exchange 3/Start of Leg 4 and Exchange 4/Start of Leg 5, should board their bus 60 minutes before their Leg start time</a:t>
          </a:r>
          <a:endParaRPr lang="en-US" sz="16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</xdr:colOff>
      <xdr:row>1</xdr:row>
      <xdr:rowOff>24765</xdr:rowOff>
    </xdr:from>
    <xdr:to>
      <xdr:col>2</xdr:col>
      <xdr:colOff>402073</xdr:colOff>
      <xdr:row>7</xdr:row>
      <xdr:rowOff>95112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25A4AA-D1FC-3AEE-7BB9-567823876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061" y="124156"/>
          <a:ext cx="864077" cy="794744"/>
        </a:xfrm>
        <a:prstGeom prst="rect">
          <a:avLst/>
        </a:prstGeom>
      </xdr:spPr>
    </xdr:pic>
    <xdr:clientData/>
  </xdr:twoCellAnchor>
  <xdr:oneCellAnchor>
    <xdr:from>
      <xdr:col>5</xdr:col>
      <xdr:colOff>67893</xdr:colOff>
      <xdr:row>28</xdr:row>
      <xdr:rowOff>27374</xdr:rowOff>
    </xdr:from>
    <xdr:ext cx="6225540" cy="159543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21E3826-A2E7-4EED-8C38-65B481AF0884}"/>
            </a:ext>
          </a:extLst>
        </xdr:cNvPr>
        <xdr:cNvSpPr txBox="1"/>
      </xdr:nvSpPr>
      <xdr:spPr>
        <a:xfrm>
          <a:off x="2813334" y="6000109"/>
          <a:ext cx="6225540" cy="1595437"/>
        </a:xfrm>
        <a:prstGeom prst="rect">
          <a:avLst/>
        </a:prstGeom>
        <a:solidFill>
          <a:schemeClr val="bg1"/>
        </a:solidFill>
        <a:ln>
          <a:solidFill>
            <a:schemeClr val="accent4"/>
          </a:solidFill>
        </a:ln>
        <a:effectLst>
          <a:glow rad="101600">
            <a:srgbClr val="FF0000">
              <a:alpha val="60000"/>
            </a:srgb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>
              <a:solidFill>
                <a:srgbClr val="FF0000"/>
              </a:solidFill>
            </a:rPr>
            <a:t>WE HIGHLY RECOMMEND...</a:t>
          </a:r>
        </a:p>
        <a:p>
          <a:r>
            <a:rPr lang="en-US" sz="1600" baseline="0">
              <a:solidFill>
                <a:srgbClr val="FF0000"/>
              </a:solidFill>
            </a:rPr>
            <a:t>- Participants for Exchange 2/Start of Leg 3 must board their bus between 6:00 am and 7:00 am. There will be no additional buses to Exchange 2/Start of Leg 3 after 7:00 am</a:t>
          </a:r>
        </a:p>
        <a:p>
          <a:r>
            <a:rPr lang="en-US" sz="1600" baseline="0">
              <a:solidFill>
                <a:srgbClr val="FF0000"/>
              </a:solidFill>
              <a:latin typeface="+mn-lt"/>
              <a:ea typeface="+mn-ea"/>
              <a:cs typeface="+mn-cs"/>
            </a:rPr>
            <a:t>- Participants for Exchange 3/Start of Leg 4 and Exchange 4/Start of Leg 5, should board their bus 60 minutes before their Leg start time</a:t>
          </a:r>
          <a:endParaRPr lang="en-US" sz="16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201466</xdr:colOff>
      <xdr:row>28</xdr:row>
      <xdr:rowOff>7876</xdr:rowOff>
    </xdr:from>
    <xdr:ext cx="4534813" cy="150105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495182-474E-A54D-8531-9261320B368A}"/>
            </a:ext>
          </a:extLst>
        </xdr:cNvPr>
        <xdr:cNvSpPr txBox="1"/>
      </xdr:nvSpPr>
      <xdr:spPr>
        <a:xfrm>
          <a:off x="9872142" y="5980611"/>
          <a:ext cx="4534813" cy="1501052"/>
        </a:xfrm>
        <a:prstGeom prst="rect">
          <a:avLst/>
        </a:prstGeom>
        <a:solidFill>
          <a:schemeClr val="bg1"/>
        </a:solidFill>
        <a:ln>
          <a:solidFill>
            <a:schemeClr val="accent4"/>
          </a:solidFill>
        </a:ln>
        <a:effectLst>
          <a:glow rad="101600">
            <a:srgbClr val="FF0000">
              <a:alpha val="60000"/>
            </a:srgb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solidFill>
                <a:srgbClr val="FF0000"/>
              </a:solidFill>
            </a:rPr>
            <a:t>- None of the calculated</a:t>
          </a:r>
          <a:r>
            <a:rPr lang="en-US" sz="1800" baseline="0">
              <a:solidFill>
                <a:srgbClr val="FF0000"/>
              </a:solidFill>
            </a:rPr>
            <a:t> times include the </a:t>
          </a:r>
          <a:r>
            <a:rPr lang="en-US" sz="1800" u="sng" baseline="0">
              <a:solidFill>
                <a:srgbClr val="FF0000"/>
              </a:solidFill>
            </a:rPr>
            <a:t>additional</a:t>
          </a:r>
          <a:r>
            <a:rPr lang="en-US" sz="1800" baseline="0">
              <a:solidFill>
                <a:srgbClr val="FF0000"/>
              </a:solidFill>
            </a:rPr>
            <a:t> time required to complete the bib handoffs at each exchange</a:t>
          </a:r>
        </a:p>
        <a:p>
          <a:r>
            <a:rPr lang="en-US" sz="1800" baseline="0">
              <a:solidFill>
                <a:srgbClr val="FF0000"/>
              </a:solidFill>
            </a:rPr>
            <a:t>- You will need to adjust the leg paces if you want to include an estimated handoff time</a:t>
          </a:r>
          <a:endParaRPr lang="en-US" sz="1800">
            <a:solidFill>
              <a:srgbClr val="FF0000"/>
            </a:solidFill>
          </a:endParaRPr>
        </a:p>
      </xdr:txBody>
    </xdr:sp>
    <xdr:clientData/>
  </xdr:oneCellAnchor>
  <xdr:oneCellAnchor>
    <xdr:from>
      <xdr:col>6</xdr:col>
      <xdr:colOff>247298</xdr:colOff>
      <xdr:row>22</xdr:row>
      <xdr:rowOff>131924</xdr:rowOff>
    </xdr:from>
    <xdr:ext cx="7514569" cy="8281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F796AF3-5384-E547-2702-E2576E018A44}"/>
            </a:ext>
          </a:extLst>
        </xdr:cNvPr>
        <xdr:cNvSpPr txBox="1"/>
      </xdr:nvSpPr>
      <xdr:spPr>
        <a:xfrm>
          <a:off x="4987386" y="4961659"/>
          <a:ext cx="7514569" cy="828175"/>
        </a:xfrm>
        <a:prstGeom prst="rect">
          <a:avLst/>
        </a:prstGeom>
        <a:ln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NOTE</a:t>
          </a:r>
          <a:r>
            <a:rPr lang="en-US" sz="14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!</a:t>
          </a:r>
        </a:p>
        <a:p>
          <a:pPr algn="l"/>
          <a:r>
            <a:rPr lang="en-US" sz="11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This calculator tool is an optional resource to help you estimate your team’s running times and exchange arrival times. It is intended to be used as a guide </a:t>
          </a:r>
          <a:r>
            <a:rPr lang="en-US" sz="1100" b="0" i="0" u="sng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only</a:t>
          </a:r>
          <a:r>
            <a:rPr lang="en-US" sz="11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sz="11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W</a:t>
          </a:r>
          <a:r>
            <a:rPr lang="en-US" sz="11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 recommend verifying your calculations to ensure accuracy. We cannot be held responsible for any timing errors</a:t>
          </a:r>
          <a:r>
            <a:rPr lang="en-US" sz="11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or runners missing their pace goals which would affect exchange arrival times.</a:t>
          </a:r>
          <a:endParaRPr lang="en-US" sz="1800">
            <a:solidFill>
              <a:schemeClr val="bg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380999</xdr:colOff>
      <xdr:row>11</xdr:row>
      <xdr:rowOff>142875</xdr:rowOff>
    </xdr:from>
    <xdr:to>
      <xdr:col>37</xdr:col>
      <xdr:colOff>268733</xdr:colOff>
      <xdr:row>63</xdr:row>
      <xdr:rowOff>72628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169475D2-E8A8-4F6A-958F-965E8DCA28FD}"/>
            </a:ext>
          </a:extLst>
        </xdr:cNvPr>
        <xdr:cNvGrpSpPr/>
      </xdr:nvGrpSpPr>
      <xdr:grpSpPr>
        <a:xfrm>
          <a:off x="19169062" y="2952750"/>
          <a:ext cx="15865921" cy="9835753"/>
          <a:chOff x="18664150" y="1878627"/>
          <a:chExt cx="15817389" cy="9771437"/>
        </a:xfrm>
      </xdr:grpSpPr>
      <xdr:graphicFrame macro="">
        <xdr:nvGraphicFramePr>
          <xdr:cNvPr id="17" name="Chart 16">
            <a:extLst>
              <a:ext uri="{FF2B5EF4-FFF2-40B4-BE49-F238E27FC236}">
                <a16:creationId xmlns:a16="http://schemas.microsoft.com/office/drawing/2014/main" id="{87573E0C-FD16-E1CD-CD6E-496377178F7A}"/>
              </a:ext>
            </a:extLst>
          </xdr:cNvPr>
          <xdr:cNvGraphicFramePr/>
        </xdr:nvGraphicFramePr>
        <xdr:xfrm>
          <a:off x="18664150" y="1878627"/>
          <a:ext cx="15817389" cy="97714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BD849596-5D55-9FC0-A811-9109D43BF5F4}"/>
              </a:ext>
            </a:extLst>
          </xdr:cNvPr>
          <xdr:cNvSpPr/>
        </xdr:nvSpPr>
        <xdr:spPr>
          <a:xfrm>
            <a:off x="19294006" y="2914378"/>
            <a:ext cx="4955539" cy="8098154"/>
          </a:xfrm>
          <a:prstGeom prst="rect">
            <a:avLst/>
          </a:prstGeom>
          <a:solidFill>
            <a:srgbClr val="156082">
              <a:alpha val="26000"/>
            </a:srgbClr>
          </a:solidFill>
          <a:ln w="12700" cap="flat" cmpd="sng" algn="ctr">
            <a:solidFill>
              <a:srgbClr val="156082">
                <a:shade val="15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ptos Narrow"/>
              </a:rPr>
              <a:t>Leg 1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32B580FD-904E-B1A2-676F-E03604891BC2}"/>
              </a:ext>
            </a:extLst>
          </xdr:cNvPr>
          <xdr:cNvSpPr/>
        </xdr:nvSpPr>
        <xdr:spPr>
          <a:xfrm>
            <a:off x="24258777" y="2917728"/>
            <a:ext cx="2623038" cy="8094804"/>
          </a:xfrm>
          <a:prstGeom prst="rect">
            <a:avLst/>
          </a:prstGeom>
          <a:solidFill>
            <a:srgbClr val="FFFF00">
              <a:alpha val="26000"/>
            </a:srgbClr>
          </a:solidFill>
          <a:ln w="12700" cap="flat" cmpd="sng" algn="ctr">
            <a:solidFill>
              <a:srgbClr val="156082">
                <a:shade val="15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ptos Narrow"/>
              </a:rPr>
              <a:t>Leg 2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6568A307-A7DA-3AEB-6B7B-B08724E19020}"/>
              </a:ext>
            </a:extLst>
          </xdr:cNvPr>
          <xdr:cNvSpPr/>
        </xdr:nvSpPr>
        <xdr:spPr>
          <a:xfrm>
            <a:off x="26868774" y="2913917"/>
            <a:ext cx="1930218" cy="8099363"/>
          </a:xfrm>
          <a:prstGeom prst="rect">
            <a:avLst/>
          </a:prstGeom>
          <a:solidFill>
            <a:srgbClr val="E97132">
              <a:lumMod val="60000"/>
              <a:lumOff val="40000"/>
              <a:alpha val="26000"/>
            </a:srgbClr>
          </a:solidFill>
          <a:ln w="12700" cap="flat" cmpd="sng" algn="ctr">
            <a:solidFill>
              <a:srgbClr val="156082">
                <a:lumMod val="75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ptos Narrow"/>
              </a:rPr>
              <a:t>Leg 3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02493527-7199-3497-7BA3-40A3DE045067}"/>
              </a:ext>
            </a:extLst>
          </xdr:cNvPr>
          <xdr:cNvSpPr/>
        </xdr:nvSpPr>
        <xdr:spPr>
          <a:xfrm>
            <a:off x="28795474" y="2913918"/>
            <a:ext cx="1713927" cy="8098614"/>
          </a:xfrm>
          <a:prstGeom prst="rect">
            <a:avLst/>
          </a:prstGeom>
          <a:solidFill>
            <a:srgbClr val="A02B93">
              <a:lumMod val="60000"/>
              <a:lumOff val="40000"/>
              <a:alpha val="26000"/>
            </a:srgbClr>
          </a:solidFill>
          <a:ln w="12700" cap="flat" cmpd="sng" algn="ctr">
            <a:solidFill>
              <a:srgbClr val="156082">
                <a:shade val="15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ptos Narrow"/>
              </a:rPr>
              <a:t>Leg 4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A67F9950-D693-6CF5-918C-9B63D0FB78F4}"/>
              </a:ext>
            </a:extLst>
          </xdr:cNvPr>
          <xdr:cNvSpPr/>
        </xdr:nvSpPr>
        <xdr:spPr>
          <a:xfrm>
            <a:off x="30505591" y="2917728"/>
            <a:ext cx="3822190" cy="8094804"/>
          </a:xfrm>
          <a:prstGeom prst="rect">
            <a:avLst/>
          </a:prstGeom>
          <a:solidFill>
            <a:srgbClr val="4EA72E">
              <a:alpha val="26000"/>
            </a:srgbClr>
          </a:solidFill>
          <a:ln w="12700" cap="flat" cmpd="sng" algn="ctr">
            <a:solidFill>
              <a:srgbClr val="4EA72E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ptos Narrow"/>
              </a:rPr>
              <a:t>Leg 5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467886"/>
    </a:folHlink>
  </a:clrScheme>
  <a:fontScheme name="Sheets">
    <a:majorFont>
      <a:latin typeface="Aptos Narrow"/>
      <a:ea typeface="Aptos Narrow"/>
      <a:cs typeface="Aptos Narrow"/>
    </a:majorFont>
    <a:minorFont>
      <a:latin typeface="Aptos Narrow"/>
      <a:ea typeface="Aptos Narrow"/>
      <a:cs typeface="Aptos Narrow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47E74-460F-4F7A-857C-9C0CBACE2D95}">
  <sheetPr codeName="Sheet1"/>
  <dimension ref="R6:S26"/>
  <sheetViews>
    <sheetView zoomScale="70" zoomScaleNormal="70" workbookViewId="0">
      <selection activeCell="T39" sqref="T39"/>
    </sheetView>
  </sheetViews>
  <sheetFormatPr defaultRowHeight="15"/>
  <cols>
    <col min="19" max="19" width="29.42578125" customWidth="1"/>
    <col min="20" max="20" width="22.85546875" customWidth="1"/>
  </cols>
  <sheetData>
    <row r="6" spans="18:19" ht="15.75" thickBot="1"/>
    <row r="7" spans="18:19" ht="49.9" customHeight="1">
      <c r="R7" s="47"/>
      <c r="S7" s="138" t="s">
        <v>29</v>
      </c>
    </row>
    <row r="8" spans="18:19">
      <c r="R8" s="110" t="s">
        <v>24</v>
      </c>
      <c r="S8" s="139"/>
    </row>
    <row r="9" spans="18:19" ht="14.45" customHeight="1">
      <c r="R9" s="85" t="s">
        <v>14</v>
      </c>
      <c r="S9" s="111">
        <v>0.29166666666666669</v>
      </c>
    </row>
    <row r="10" spans="18:19">
      <c r="R10" s="85" t="s">
        <v>15</v>
      </c>
      <c r="S10" s="111">
        <v>0.29444444444444445</v>
      </c>
    </row>
    <row r="11" spans="18:19">
      <c r="R11" s="85" t="s">
        <v>16</v>
      </c>
      <c r="S11" s="111">
        <v>0.29722222222222222</v>
      </c>
    </row>
    <row r="12" spans="18:19">
      <c r="R12" s="85" t="s">
        <v>17</v>
      </c>
      <c r="S12" s="111">
        <v>0.3</v>
      </c>
    </row>
    <row r="13" spans="18:19">
      <c r="R13" s="85" t="s">
        <v>18</v>
      </c>
      <c r="S13" s="111">
        <v>0.30277777777777776</v>
      </c>
    </row>
    <row r="14" spans="18:19" ht="15.75" thickBot="1">
      <c r="R14" s="88" t="s">
        <v>19</v>
      </c>
      <c r="S14" s="112">
        <v>0.30555555555555558</v>
      </c>
    </row>
    <row r="17" spans="18:19">
      <c r="R17" s="108" t="s">
        <v>20</v>
      </c>
      <c r="S17" s="109">
        <v>0.30833333333333335</v>
      </c>
    </row>
    <row r="18" spans="18:19">
      <c r="R18" s="108" t="s">
        <v>21</v>
      </c>
      <c r="S18" s="109">
        <v>0.31111111111111112</v>
      </c>
    </row>
    <row r="20" spans="18:19">
      <c r="S20" s="36"/>
    </row>
    <row r="21" spans="18:19">
      <c r="S21" s="36"/>
    </row>
    <row r="22" spans="18:19">
      <c r="S22" s="36"/>
    </row>
    <row r="23" spans="18:19">
      <c r="S23" s="36"/>
    </row>
    <row r="24" spans="18:19">
      <c r="S24" s="36"/>
    </row>
    <row r="25" spans="18:19">
      <c r="S25" s="36"/>
    </row>
    <row r="26" spans="18:19">
      <c r="S26" s="36"/>
    </row>
  </sheetData>
  <sheetProtection algorithmName="SHA-512" hashValue="mPLIQu410HgIVjzf05SF3gnXCP2at6+5IkifvtRAc4x4Q60vo0jvO6pO8162Q7avgS5AujPBrOAdgJufsYQL+g==" saltValue="0NDFiUAdpPhO8COyW8hhUw==" spinCount="100000"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  <pageSetUpPr fitToPage="1"/>
  </sheetPr>
  <dimension ref="A1:AI1007"/>
  <sheetViews>
    <sheetView tabSelected="1" zoomScale="85" zoomScaleNormal="85" workbookViewId="0">
      <selection activeCell="C11" sqref="C11"/>
    </sheetView>
  </sheetViews>
  <sheetFormatPr defaultColWidth="12.7109375" defaultRowHeight="15" customHeight="1"/>
  <cols>
    <col min="1" max="1" width="1.42578125" customWidth="1"/>
    <col min="2" max="2" width="7.140625" bestFit="1" customWidth="1"/>
    <col min="3" max="3" width="14.85546875" customWidth="1"/>
    <col min="4" max="4" width="16.7109375" customWidth="1"/>
    <col min="5" max="5" width="25.7109375" hidden="1" customWidth="1"/>
    <col min="6" max="6" width="29" customWidth="1"/>
    <col min="7" max="7" width="26.42578125" customWidth="1"/>
    <col min="8" max="8" width="21.7109375" customWidth="1"/>
    <col min="9" max="9" width="23.5703125" hidden="1" customWidth="1"/>
    <col min="10" max="15" width="23.5703125" customWidth="1"/>
    <col min="16" max="16" width="29.42578125" bestFit="1" customWidth="1"/>
    <col min="17" max="17" width="1.28515625" customWidth="1"/>
    <col min="18" max="18" width="17.140625" bestFit="1" customWidth="1"/>
  </cols>
  <sheetData>
    <row r="1" spans="1:35" ht="7.15" customHeight="1" thickBo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35" ht="15" customHeight="1">
      <c r="A2" s="20"/>
      <c r="B2" s="52"/>
      <c r="C2" s="53"/>
      <c r="D2" s="53"/>
      <c r="E2" s="54"/>
      <c r="F2" s="53"/>
      <c r="G2" s="53"/>
      <c r="H2" s="53"/>
      <c r="I2" s="53"/>
      <c r="J2" s="53"/>
      <c r="K2" s="53"/>
      <c r="L2" s="53"/>
      <c r="M2" s="53"/>
      <c r="N2" s="53"/>
      <c r="O2" s="53"/>
      <c r="P2" s="55"/>
      <c r="Q2" s="21"/>
    </row>
    <row r="3" spans="1:35" ht="21">
      <c r="A3" s="20"/>
      <c r="B3" s="56"/>
      <c r="C3" s="11"/>
      <c r="D3" s="11"/>
      <c r="E3" s="12"/>
      <c r="F3" s="82" t="s">
        <v>8</v>
      </c>
      <c r="G3" s="149"/>
      <c r="H3" s="150"/>
      <c r="I3" s="13"/>
      <c r="J3" s="13"/>
      <c r="K3" s="13"/>
      <c r="L3" s="13"/>
      <c r="M3" s="13"/>
      <c r="N3" s="13"/>
      <c r="O3" s="13"/>
      <c r="P3" s="57"/>
      <c r="Q3" s="22"/>
      <c r="R3" s="2"/>
      <c r="S3" s="2"/>
    </row>
    <row r="4" spans="1:35" ht="21" hidden="1" customHeight="1">
      <c r="A4" s="20"/>
      <c r="B4" s="56"/>
      <c r="C4" s="11"/>
      <c r="D4" s="11"/>
      <c r="E4" s="12"/>
      <c r="F4" s="82" t="s">
        <v>23</v>
      </c>
      <c r="G4" s="144" t="s">
        <v>14</v>
      </c>
      <c r="H4" s="13"/>
      <c r="I4" s="13"/>
      <c r="J4" s="13"/>
      <c r="K4" s="13"/>
      <c r="L4" s="13"/>
      <c r="M4" s="13"/>
      <c r="N4" s="13"/>
      <c r="O4" s="13"/>
      <c r="P4" s="57"/>
      <c r="Q4" s="22"/>
      <c r="R4" s="2"/>
      <c r="S4" s="2"/>
    </row>
    <row r="5" spans="1:35" ht="21" hidden="1" customHeight="1">
      <c r="A5" s="20"/>
      <c r="B5" s="56"/>
      <c r="C5" s="11"/>
      <c r="D5" s="11"/>
      <c r="E5" s="12"/>
      <c r="F5" s="82"/>
      <c r="G5" s="145" t="s">
        <v>14</v>
      </c>
      <c r="H5" s="13"/>
      <c r="I5" s="13"/>
      <c r="J5" s="13"/>
      <c r="K5" s="13"/>
      <c r="L5" s="13"/>
      <c r="M5" s="13"/>
      <c r="N5" s="13"/>
      <c r="O5" s="13"/>
      <c r="P5" s="57"/>
      <c r="Q5" s="22"/>
      <c r="R5" s="2"/>
      <c r="S5" s="2"/>
    </row>
    <row r="6" spans="1:35" ht="21" hidden="1" customHeight="1" thickBot="1">
      <c r="A6" s="20"/>
      <c r="B6" s="56"/>
      <c r="C6" s="11"/>
      <c r="D6" s="11"/>
      <c r="E6" s="12"/>
      <c r="F6" s="82"/>
      <c r="G6" s="84"/>
      <c r="H6" s="13"/>
      <c r="I6" s="13"/>
      <c r="J6" s="13"/>
      <c r="K6" s="13"/>
      <c r="L6" s="13"/>
      <c r="M6" s="13"/>
      <c r="N6" s="13"/>
      <c r="O6" s="13"/>
      <c r="P6" s="57"/>
      <c r="Q6" s="22"/>
      <c r="R6" s="2"/>
      <c r="S6" s="2"/>
    </row>
    <row r="7" spans="1:35" ht="21" customHeight="1" thickBot="1">
      <c r="A7" s="20"/>
      <c r="B7" s="56"/>
      <c r="C7" s="11"/>
      <c r="D7" s="11"/>
      <c r="E7" s="12"/>
      <c r="F7" s="82"/>
      <c r="G7" s="146"/>
      <c r="H7" s="13"/>
      <c r="I7" s="13"/>
      <c r="J7" s="13"/>
      <c r="K7" s="13"/>
      <c r="L7" s="13"/>
      <c r="M7" s="13"/>
      <c r="N7" s="13"/>
      <c r="O7" s="13"/>
      <c r="P7" s="57"/>
      <c r="Q7" s="22"/>
      <c r="R7" s="2"/>
      <c r="S7" s="2"/>
    </row>
    <row r="8" spans="1:35" ht="20.25" customHeight="1" thickBot="1">
      <c r="A8" s="20"/>
      <c r="B8" s="58"/>
      <c r="C8" s="14"/>
      <c r="D8" s="14"/>
      <c r="E8" s="15"/>
      <c r="F8" s="83"/>
      <c r="G8" s="156" t="s">
        <v>53</v>
      </c>
      <c r="H8" s="156"/>
      <c r="I8" s="16"/>
      <c r="J8" s="143">
        <f>'Wave Tables for Lookup'!D3</f>
        <v>0.29166666666666669</v>
      </c>
      <c r="K8" s="143">
        <f>'Wave Tables for Lookup'!D4</f>
        <v>0.29444444444444445</v>
      </c>
      <c r="L8" s="143">
        <f>'Wave Tables for Lookup'!D5</f>
        <v>0.29722222222222222</v>
      </c>
      <c r="M8" s="143">
        <f>'Wave Tables for Lookup'!D6</f>
        <v>0.3</v>
      </c>
      <c r="N8" s="143">
        <f>'Wave Tables for Lookup'!D7</f>
        <v>0.30277777777777776</v>
      </c>
      <c r="O8" s="143">
        <f>'Wave Tables for Lookup'!D8</f>
        <v>0.30555555555555558</v>
      </c>
      <c r="P8" s="59"/>
      <c r="Q8" s="22"/>
      <c r="R8" s="2"/>
      <c r="S8" s="2"/>
      <c r="T8" s="38"/>
    </row>
    <row r="9" spans="1:35" ht="20.25" customHeight="1" thickBot="1">
      <c r="A9" s="20"/>
      <c r="B9" s="79"/>
      <c r="C9" s="151" t="s">
        <v>28</v>
      </c>
      <c r="D9" s="152"/>
      <c r="E9" s="15"/>
      <c r="F9" s="15"/>
      <c r="G9" s="16"/>
      <c r="H9" s="16"/>
      <c r="I9" s="50"/>
      <c r="J9" s="141" t="s">
        <v>54</v>
      </c>
      <c r="K9" s="141" t="s">
        <v>55</v>
      </c>
      <c r="L9" s="141" t="s">
        <v>56</v>
      </c>
      <c r="M9" s="141" t="s">
        <v>57</v>
      </c>
      <c r="N9" s="141" t="s">
        <v>58</v>
      </c>
      <c r="O9" s="141" t="s">
        <v>59</v>
      </c>
      <c r="P9" s="60"/>
      <c r="Q9" s="22"/>
      <c r="R9" s="2"/>
      <c r="S9" s="2"/>
    </row>
    <row r="10" spans="1:35" s="10" customFormat="1" ht="63.75" thickBot="1">
      <c r="A10" s="23"/>
      <c r="B10" s="71" t="s">
        <v>6</v>
      </c>
      <c r="C10" s="5" t="s">
        <v>11</v>
      </c>
      <c r="D10" s="5" t="s">
        <v>12</v>
      </c>
      <c r="E10" s="7" t="s">
        <v>7</v>
      </c>
      <c r="F10" s="71" t="s">
        <v>0</v>
      </c>
      <c r="G10" s="71" t="s">
        <v>10</v>
      </c>
      <c r="H10" s="71" t="s">
        <v>9</v>
      </c>
      <c r="I10" s="71" t="s">
        <v>51</v>
      </c>
      <c r="J10" s="71" t="s">
        <v>52</v>
      </c>
      <c r="K10" s="71" t="s">
        <v>52</v>
      </c>
      <c r="L10" s="71" t="s">
        <v>52</v>
      </c>
      <c r="M10" s="71" t="s">
        <v>52</v>
      </c>
      <c r="N10" s="71" t="s">
        <v>52</v>
      </c>
      <c r="O10" s="71" t="s">
        <v>52</v>
      </c>
      <c r="P10" s="71" t="s">
        <v>36</v>
      </c>
      <c r="Q10" s="24"/>
      <c r="R10" s="3"/>
      <c r="S10" s="3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20.25" customHeight="1">
      <c r="A11" s="20"/>
      <c r="B11" s="80">
        <v>1</v>
      </c>
      <c r="C11" s="6">
        <v>8</v>
      </c>
      <c r="D11" s="6">
        <v>0</v>
      </c>
      <c r="E11" s="8" t="str">
        <f>_xlfn.CONCAT("00:",C11,":",D11)</f>
        <v>00:8:0</v>
      </c>
      <c r="F11" s="70">
        <v>8.75</v>
      </c>
      <c r="G11" s="72">
        <f t="shared" ref="G11:G15" si="0">E11*F11</f>
        <v>4.8611111111111112E-2</v>
      </c>
      <c r="H11" s="142" t="s">
        <v>2</v>
      </c>
      <c r="I11" s="73">
        <f>IF(D11="","",G11+G6)</f>
        <v>4.8611111111111112E-2</v>
      </c>
      <c r="J11" s="140">
        <f>IF(D11="","",G11+'Wave Tables for Lookup'!D3)</f>
        <v>0.34027777777777779</v>
      </c>
      <c r="K11" s="140">
        <f>IF(D11="","",G11+'Wave Tables for Lookup'!D4)</f>
        <v>0.34305555555555556</v>
      </c>
      <c r="L11" s="140">
        <f>IF(D11="","",G11+'Wave Tables for Lookup'!D5)</f>
        <v>0.34583333333333333</v>
      </c>
      <c r="M11" s="140">
        <f>IF(D11="","",G11+'Wave Tables for Lookup'!D6)</f>
        <v>0.34861111111111109</v>
      </c>
      <c r="N11" s="140">
        <f>IF(D11="","",G11+'Wave Tables for Lookup'!D7)</f>
        <v>0.35138888888888886</v>
      </c>
      <c r="O11" s="140">
        <f>IF(D11="","",G11+'Wave Tables for Lookup'!D8)</f>
        <v>0.35416666666666669</v>
      </c>
      <c r="P11" s="107" t="str">
        <f>IF('Wave Tables for Lookup'!W4="Yes","Some part of Leg 1 is too slow","")</f>
        <v/>
      </c>
      <c r="Q11" s="22"/>
      <c r="R11" s="49"/>
      <c r="S11" s="2"/>
    </row>
    <row r="12" spans="1:35" ht="20.25" customHeight="1">
      <c r="A12" s="20"/>
      <c r="B12" s="81">
        <v>2</v>
      </c>
      <c r="C12" s="6">
        <v>8</v>
      </c>
      <c r="D12" s="6">
        <v>0</v>
      </c>
      <c r="E12" s="9" t="str">
        <f>_xlfn.CONCAT("00:",C12,":",D12)</f>
        <v>00:8:0</v>
      </c>
      <c r="F12" s="74">
        <v>4.51</v>
      </c>
      <c r="G12" s="75">
        <f t="shared" si="0"/>
        <v>2.5055555555555557E-2</v>
      </c>
      <c r="H12" s="74" t="s">
        <v>3</v>
      </c>
      <c r="I12" s="76">
        <f>IF(D12="","",G12+I11)</f>
        <v>7.3666666666666672E-2</v>
      </c>
      <c r="J12" s="140">
        <f>J11+G12</f>
        <v>0.36533333333333334</v>
      </c>
      <c r="K12" s="140">
        <f>K11+G12</f>
        <v>0.36811111111111111</v>
      </c>
      <c r="L12" s="140">
        <f>L11+G12</f>
        <v>0.37088888888888888</v>
      </c>
      <c r="M12" s="140">
        <f>M11+G12</f>
        <v>0.37366666666666665</v>
      </c>
      <c r="N12" s="140">
        <f>N11+G12</f>
        <v>0.37644444444444441</v>
      </c>
      <c r="O12" s="140">
        <f>O11+G12</f>
        <v>0.37922222222222224</v>
      </c>
      <c r="P12" s="107" t="str">
        <f>IF('Wave Tables for Lookup'!W5="Yes","Some part of Leg 2 is too slow","")</f>
        <v/>
      </c>
      <c r="Q12" s="22"/>
      <c r="R12" s="49"/>
      <c r="S12" s="2"/>
    </row>
    <row r="13" spans="1:35" ht="20.25" customHeight="1">
      <c r="A13" s="20"/>
      <c r="B13" s="81">
        <v>3</v>
      </c>
      <c r="C13" s="6">
        <v>8</v>
      </c>
      <c r="D13" s="6">
        <v>0</v>
      </c>
      <c r="E13" s="9" t="str">
        <f>_xlfn.CONCAT("00:",C13,":",D13)</f>
        <v>00:8:0</v>
      </c>
      <c r="F13" s="74">
        <v>3.46</v>
      </c>
      <c r="G13" s="75">
        <f t="shared" si="0"/>
        <v>1.9222222222222224E-2</v>
      </c>
      <c r="H13" s="74" t="s">
        <v>4</v>
      </c>
      <c r="I13" s="76">
        <f t="shared" ref="I13:I15" si="1">IF(D13="","",G13+I12)</f>
        <v>9.2888888888888896E-2</v>
      </c>
      <c r="J13" s="140">
        <f t="shared" ref="J13:J15" si="2">J12+G13</f>
        <v>0.38455555555555554</v>
      </c>
      <c r="K13" s="140">
        <f t="shared" ref="K13:K15" si="3">K12+G13</f>
        <v>0.38733333333333331</v>
      </c>
      <c r="L13" s="140">
        <f t="shared" ref="L13:L15" si="4">L12+G13</f>
        <v>0.39011111111111108</v>
      </c>
      <c r="M13" s="140">
        <f t="shared" ref="M13:M15" si="5">M12+G13</f>
        <v>0.39288888888888884</v>
      </c>
      <c r="N13" s="140">
        <f t="shared" ref="N13:N15" si="6">N12+G13</f>
        <v>0.39566666666666661</v>
      </c>
      <c r="O13" s="140">
        <f t="shared" ref="O13:O15" si="7">O12+G13</f>
        <v>0.39844444444444449</v>
      </c>
      <c r="P13" s="107" t="str">
        <f>IF('Wave Tables for Lookup'!W6="Yes","Some part of Leg 3 is too slow","")</f>
        <v/>
      </c>
      <c r="Q13" s="22"/>
      <c r="R13" s="49"/>
      <c r="S13" s="2"/>
    </row>
    <row r="14" spans="1:35" ht="20.25" customHeight="1">
      <c r="A14" s="20"/>
      <c r="B14" s="81">
        <v>4</v>
      </c>
      <c r="C14" s="6">
        <v>8</v>
      </c>
      <c r="D14" s="6">
        <v>0</v>
      </c>
      <c r="E14" s="9" t="str">
        <f>_xlfn.CONCAT("00:",C14,":",D14)</f>
        <v>00:8:0</v>
      </c>
      <c r="F14" s="74">
        <v>2.85</v>
      </c>
      <c r="G14" s="75">
        <f t="shared" si="0"/>
        <v>1.5833333333333335E-2</v>
      </c>
      <c r="H14" s="74" t="s">
        <v>5</v>
      </c>
      <c r="I14" s="76">
        <f t="shared" si="1"/>
        <v>0.10872222222222223</v>
      </c>
      <c r="J14" s="140">
        <f t="shared" si="2"/>
        <v>0.40038888888888885</v>
      </c>
      <c r="K14" s="140">
        <f t="shared" si="3"/>
        <v>0.40316666666666662</v>
      </c>
      <c r="L14" s="140">
        <f t="shared" si="4"/>
        <v>0.40594444444444439</v>
      </c>
      <c r="M14" s="140">
        <f t="shared" si="5"/>
        <v>0.40872222222222215</v>
      </c>
      <c r="N14" s="140">
        <f t="shared" si="6"/>
        <v>0.41149999999999992</v>
      </c>
      <c r="O14" s="140">
        <f t="shared" si="7"/>
        <v>0.4142777777777778</v>
      </c>
      <c r="P14" s="107" t="str">
        <f>IF('Wave Tables for Lookup'!W7="Yes","Some part of Leg 4 is too slow","")</f>
        <v/>
      </c>
      <c r="Q14" s="22"/>
      <c r="R14" s="49"/>
      <c r="S14" s="2"/>
    </row>
    <row r="15" spans="1:35" ht="20.25" customHeight="1">
      <c r="A15" s="20"/>
      <c r="B15" s="81">
        <v>5</v>
      </c>
      <c r="C15" s="6">
        <v>8</v>
      </c>
      <c r="D15" s="6">
        <v>0</v>
      </c>
      <c r="E15" s="9" t="str">
        <f>_xlfn.CONCAT("00:",C15,":",D15)</f>
        <v>00:8:0</v>
      </c>
      <c r="F15" s="74">
        <v>6.65</v>
      </c>
      <c r="G15" s="75">
        <f t="shared" si="0"/>
        <v>3.6944444444444446E-2</v>
      </c>
      <c r="H15" s="74" t="s">
        <v>27</v>
      </c>
      <c r="I15" s="76">
        <f t="shared" si="1"/>
        <v>0.14566666666666667</v>
      </c>
      <c r="J15" s="140">
        <f t="shared" si="2"/>
        <v>0.4373333333333333</v>
      </c>
      <c r="K15" s="140">
        <f t="shared" si="3"/>
        <v>0.44011111111111106</v>
      </c>
      <c r="L15" s="140">
        <f t="shared" si="4"/>
        <v>0.44288888888888883</v>
      </c>
      <c r="M15" s="140">
        <f t="shared" si="5"/>
        <v>0.4456666666666666</v>
      </c>
      <c r="N15" s="140">
        <f t="shared" si="6"/>
        <v>0.44844444444444437</v>
      </c>
      <c r="O15" s="140">
        <f t="shared" si="7"/>
        <v>0.45122222222222225</v>
      </c>
      <c r="P15" s="107" t="str">
        <f>IF('Wave Tables for Lookup'!W8="Yes","Some part of Leg 5 is too slow","")</f>
        <v/>
      </c>
      <c r="Q15" s="22"/>
      <c r="R15" s="49"/>
      <c r="S15" s="2"/>
    </row>
    <row r="16" spans="1:35" ht="16.149999999999999" customHeight="1">
      <c r="A16" s="20"/>
      <c r="B16" s="56"/>
      <c r="C16" s="14"/>
      <c r="D16" s="14"/>
      <c r="E16" s="12"/>
      <c r="F16" s="14"/>
      <c r="G16" s="13"/>
      <c r="H16" s="13"/>
      <c r="I16" s="13"/>
      <c r="J16" s="13"/>
      <c r="K16" s="13"/>
      <c r="L16" s="13"/>
      <c r="M16" s="13"/>
      <c r="N16" s="13"/>
      <c r="O16" s="13"/>
      <c r="P16" s="57"/>
      <c r="Q16" s="22"/>
      <c r="R16" s="2"/>
      <c r="S16" s="2"/>
    </row>
    <row r="17" spans="1:20" ht="17.45" customHeight="1">
      <c r="A17" s="20"/>
      <c r="B17" s="56"/>
      <c r="C17" s="46"/>
      <c r="D17" s="14"/>
      <c r="E17" s="12"/>
      <c r="F17" s="14"/>
      <c r="G17" s="13"/>
      <c r="H17" s="13"/>
      <c r="I17" s="51" t="s">
        <v>13</v>
      </c>
      <c r="J17" s="51"/>
      <c r="K17" s="51"/>
      <c r="L17" s="51"/>
      <c r="M17" s="51"/>
      <c r="N17" s="51"/>
      <c r="O17" s="51"/>
      <c r="P17" s="61"/>
      <c r="Q17" s="22"/>
      <c r="R17" s="2"/>
      <c r="S17" s="2"/>
    </row>
    <row r="18" spans="1:20" ht="20.25" customHeight="1">
      <c r="A18" s="20"/>
      <c r="B18" s="56"/>
      <c r="C18" s="14"/>
      <c r="D18" s="14"/>
      <c r="E18" s="29"/>
      <c r="F18" s="30"/>
      <c r="G18" s="13"/>
      <c r="H18" s="13"/>
      <c r="I18" s="68"/>
      <c r="J18" s="68"/>
      <c r="K18" s="68"/>
      <c r="L18" s="68"/>
      <c r="M18" s="68"/>
      <c r="N18" s="68"/>
      <c r="O18" s="68"/>
      <c r="P18" s="69"/>
      <c r="Q18" s="22"/>
      <c r="R18" s="2"/>
      <c r="S18" s="2"/>
    </row>
    <row r="19" spans="1:20" ht="20.25" customHeight="1">
      <c r="A19" s="20"/>
      <c r="B19" s="56"/>
      <c r="C19" s="14"/>
      <c r="D19" s="14"/>
      <c r="E19" s="29"/>
      <c r="F19" s="147" t="s">
        <v>1</v>
      </c>
      <c r="G19" s="147"/>
      <c r="H19" s="77">
        <v>26.21875</v>
      </c>
      <c r="I19" s="13"/>
      <c r="J19" s="13"/>
      <c r="K19" s="13"/>
      <c r="L19" s="13"/>
      <c r="M19" s="13"/>
      <c r="N19" s="13"/>
      <c r="O19" s="13"/>
      <c r="P19" s="57"/>
      <c r="Q19" s="22"/>
      <c r="R19" s="2"/>
      <c r="S19" s="39"/>
      <c r="T19" s="41"/>
    </row>
    <row r="20" spans="1:20" ht="20.25" customHeight="1">
      <c r="A20" s="20"/>
      <c r="B20" s="56"/>
      <c r="C20" s="14"/>
      <c r="D20" s="14"/>
      <c r="E20" s="29"/>
      <c r="F20" s="148" t="s">
        <v>60</v>
      </c>
      <c r="G20" s="148"/>
      <c r="H20" s="78">
        <f>SUM(G11:G15)</f>
        <v>0.14566666666666667</v>
      </c>
      <c r="I20" s="153"/>
      <c r="J20" s="154"/>
      <c r="K20" s="154"/>
      <c r="L20" s="154"/>
      <c r="M20" s="154"/>
      <c r="N20" s="154"/>
      <c r="O20" s="154"/>
      <c r="P20" s="155"/>
      <c r="Q20" s="22"/>
      <c r="R20" s="40"/>
      <c r="S20" s="2"/>
    </row>
    <row r="21" spans="1:20" ht="15" customHeight="1" thickBot="1">
      <c r="A21" s="20"/>
      <c r="B21" s="62"/>
      <c r="C21" s="63"/>
      <c r="D21" s="63"/>
      <c r="E21" s="64"/>
      <c r="F21" s="65"/>
      <c r="G21" s="65"/>
      <c r="H21" s="65"/>
      <c r="I21" s="66"/>
      <c r="J21" s="66"/>
      <c r="K21" s="66"/>
      <c r="L21" s="66"/>
      <c r="M21" s="66"/>
      <c r="N21" s="66"/>
      <c r="O21" s="66"/>
      <c r="P21" s="67"/>
      <c r="Q21" s="22"/>
      <c r="R21" s="2"/>
      <c r="S21" s="2"/>
    </row>
    <row r="22" spans="1:20" ht="7.15" customHeight="1">
      <c r="A22" s="25"/>
      <c r="B22" s="26"/>
      <c r="C22" s="27"/>
      <c r="D22" s="27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8"/>
      <c r="R22" s="2"/>
      <c r="S22" s="2"/>
    </row>
    <row r="23" spans="1:20" ht="15" customHeight="1"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</row>
    <row r="24" spans="1:20" ht="15" customHeight="1"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</row>
    <row r="25" spans="1:20" ht="15" customHeight="1">
      <c r="B25" s="1"/>
      <c r="C25" s="31">
        <v>14.1</v>
      </c>
      <c r="D25" s="32">
        <f>C25*0.621371</f>
        <v>8.7613310999999996</v>
      </c>
      <c r="E25" s="33"/>
      <c r="F25" s="34">
        <v>8.76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</row>
    <row r="26" spans="1:20" ht="15" customHeight="1">
      <c r="B26" s="1"/>
      <c r="C26" s="31">
        <v>6.8</v>
      </c>
      <c r="D26" s="32">
        <f t="shared" ref="D26:D29" si="8">C26*0.621371</f>
        <v>4.2253227999999998</v>
      </c>
      <c r="E26" s="33"/>
      <c r="F26" s="34">
        <v>4.28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42"/>
      <c r="S26" s="2"/>
    </row>
    <row r="27" spans="1:20" ht="15" customHeight="1">
      <c r="B27" s="1"/>
      <c r="C27" s="31">
        <v>6.1</v>
      </c>
      <c r="D27" s="32">
        <f t="shared" si="8"/>
        <v>3.7903631</v>
      </c>
      <c r="E27" s="33"/>
      <c r="F27" s="34">
        <v>3.72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</row>
    <row r="28" spans="1:20" ht="15" customHeight="1">
      <c r="B28" s="1"/>
      <c r="C28" s="31">
        <v>4.5999999999999996</v>
      </c>
      <c r="D28" s="32">
        <f t="shared" si="8"/>
        <v>2.8583065999999997</v>
      </c>
      <c r="E28" s="33"/>
      <c r="F28" s="34">
        <v>2.85</v>
      </c>
      <c r="G28" s="1" t="s">
        <v>26</v>
      </c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</row>
    <row r="29" spans="1:20" ht="15" customHeight="1">
      <c r="B29" s="1"/>
      <c r="C29" s="31">
        <v>10.6</v>
      </c>
      <c r="D29" s="32">
        <f t="shared" si="8"/>
        <v>6.5865326</v>
      </c>
      <c r="E29" s="33"/>
      <c r="F29" s="34">
        <v>6.65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</row>
    <row r="30" spans="1:20" ht="15" customHeight="1">
      <c r="B30" s="1"/>
      <c r="C30" s="31"/>
      <c r="D30" s="35">
        <f>SUM(D25:D29)</f>
        <v>26.221856199999998</v>
      </c>
      <c r="E30" s="35">
        <f t="shared" ref="E30:F30" si="9">SUM(E25:E29)</f>
        <v>0</v>
      </c>
      <c r="F30" s="35">
        <f t="shared" si="9"/>
        <v>26.259999999999998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</row>
    <row r="31" spans="1:20" ht="15" customHeight="1"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</row>
    <row r="32" spans="1:20" ht="15" customHeight="1"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</row>
    <row r="33" spans="2:19" ht="15" customHeight="1"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</row>
    <row r="34" spans="2:19" ht="15" customHeight="1"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</row>
    <row r="35" spans="2:19" ht="15" customHeight="1"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</row>
    <row r="36" spans="2:19" ht="15" customHeight="1">
      <c r="B36" s="1"/>
      <c r="C36" s="2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</row>
    <row r="37" spans="2:19" ht="15" customHeight="1">
      <c r="B37" s="1"/>
      <c r="C37" s="2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</row>
    <row r="38" spans="2:19" ht="15" customHeight="1">
      <c r="B38" s="1"/>
      <c r="C38" s="2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</row>
    <row r="39" spans="2:19" ht="15" customHeight="1">
      <c r="B39" s="1"/>
      <c r="C39" s="2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</row>
    <row r="40" spans="2:19" ht="15" customHeight="1">
      <c r="B40" s="1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</row>
    <row r="41" spans="2:19" ht="15" customHeight="1">
      <c r="B41" s="1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</row>
    <row r="42" spans="2:19" ht="15" customHeight="1">
      <c r="B42" s="1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</row>
    <row r="43" spans="2:19" ht="15" customHeight="1">
      <c r="B43" s="1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</row>
    <row r="44" spans="2:19" ht="15" customHeight="1">
      <c r="B44" s="1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</row>
    <row r="45" spans="2:19" ht="21">
      <c r="B45" s="1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</row>
    <row r="46" spans="2:19" ht="21">
      <c r="B46" s="1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</row>
    <row r="47" spans="2:19" ht="21">
      <c r="B47" s="1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</row>
    <row r="48" spans="2:19" ht="21">
      <c r="B48" s="1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</row>
    <row r="49" spans="2:19" ht="21">
      <c r="B49" s="1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</row>
    <row r="50" spans="2:19" ht="21">
      <c r="B50" s="1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  <c r="S50" s="2"/>
    </row>
    <row r="51" spans="2:19" ht="21">
      <c r="B51" s="1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  <c r="R51" s="2"/>
      <c r="S51" s="2"/>
    </row>
    <row r="52" spans="2:19" ht="21">
      <c r="B52" s="1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  <c r="S52" s="2"/>
    </row>
    <row r="53" spans="2:19" ht="21">
      <c r="B53" s="1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2"/>
      <c r="S53" s="2"/>
    </row>
    <row r="54" spans="2:19" ht="21">
      <c r="B54" s="1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  <c r="R54" s="2"/>
      <c r="S54" s="2"/>
    </row>
    <row r="55" spans="2:19" ht="21">
      <c r="B55" s="1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  <c r="R55" s="2"/>
      <c r="S55" s="2"/>
    </row>
    <row r="56" spans="2:19" ht="21">
      <c r="B56" s="1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  <c r="R56" s="2"/>
      <c r="S56" s="2"/>
    </row>
    <row r="57" spans="2:19" ht="21">
      <c r="B57" s="1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  <c r="R57" s="2"/>
      <c r="S57" s="2"/>
    </row>
    <row r="58" spans="2:19" ht="21">
      <c r="B58" s="1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  <c r="R58" s="2"/>
      <c r="S58" s="2"/>
    </row>
    <row r="59" spans="2:19" ht="21">
      <c r="B59" s="1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  <c r="R59" s="2"/>
      <c r="S59" s="2"/>
    </row>
    <row r="60" spans="2:19" ht="21">
      <c r="B60" s="1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  <c r="R60" s="2"/>
      <c r="S60" s="2"/>
    </row>
    <row r="61" spans="2:19" ht="21">
      <c r="B61" s="1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  <c r="R61" s="2"/>
      <c r="S61" s="2"/>
    </row>
    <row r="62" spans="2:19" ht="21">
      <c r="B62" s="1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  <c r="R62" s="2"/>
      <c r="S62" s="2"/>
    </row>
    <row r="63" spans="2:19" ht="21">
      <c r="B63" s="1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  <c r="R63" s="2"/>
      <c r="S63" s="2"/>
    </row>
    <row r="64" spans="2:19" ht="21">
      <c r="B64" s="1"/>
      <c r="C64" s="2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"/>
      <c r="R64" s="2"/>
      <c r="S64" s="2"/>
    </row>
    <row r="65" spans="2:19" ht="21">
      <c r="B65" s="1"/>
      <c r="C65" s="2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"/>
      <c r="R65" s="2"/>
      <c r="S65" s="2"/>
    </row>
    <row r="66" spans="2:19" ht="21">
      <c r="B66" s="1"/>
      <c r="C66" s="2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"/>
      <c r="R66" s="2"/>
      <c r="S66" s="2"/>
    </row>
    <row r="67" spans="2:19" ht="21">
      <c r="B67" s="1"/>
      <c r="C67" s="2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"/>
      <c r="R67" s="2"/>
      <c r="S67" s="2"/>
    </row>
    <row r="68" spans="2:19" ht="21">
      <c r="B68" s="1"/>
      <c r="C68" s="2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"/>
      <c r="R68" s="2"/>
      <c r="S68" s="2"/>
    </row>
    <row r="69" spans="2:19" ht="21">
      <c r="B69" s="1"/>
      <c r="C69" s="2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"/>
      <c r="R69" s="2"/>
      <c r="S69" s="2"/>
    </row>
    <row r="70" spans="2:19" ht="21">
      <c r="B70" s="1"/>
      <c r="C70" s="2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"/>
      <c r="R70" s="2"/>
      <c r="S70" s="2"/>
    </row>
    <row r="71" spans="2:19" ht="21">
      <c r="B71" s="1"/>
      <c r="C71" s="2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"/>
      <c r="R71" s="2"/>
      <c r="S71" s="2"/>
    </row>
    <row r="72" spans="2:19" ht="21">
      <c r="B72" s="1"/>
      <c r="C72" s="2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"/>
      <c r="R72" s="2"/>
      <c r="S72" s="2"/>
    </row>
    <row r="73" spans="2:19" ht="21">
      <c r="B73" s="1"/>
      <c r="C73" s="2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  <c r="R73" s="2"/>
      <c r="S73" s="2"/>
    </row>
    <row r="74" spans="2:19" ht="21">
      <c r="B74" s="1"/>
      <c r="C74" s="2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  <c r="R74" s="2"/>
      <c r="S74" s="2"/>
    </row>
    <row r="75" spans="2:19" ht="21">
      <c r="B75" s="1"/>
      <c r="C75" s="2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  <c r="R75" s="2"/>
      <c r="S75" s="2"/>
    </row>
    <row r="76" spans="2:19" ht="21">
      <c r="B76" s="1"/>
      <c r="C76" s="2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  <c r="R76" s="2"/>
      <c r="S76" s="2"/>
    </row>
    <row r="77" spans="2:19" ht="21">
      <c r="B77" s="1"/>
      <c r="C77" s="2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  <c r="R77" s="2"/>
      <c r="S77" s="2"/>
    </row>
    <row r="78" spans="2:19" ht="21">
      <c r="B78" s="1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  <c r="R78" s="2"/>
      <c r="S78" s="2"/>
    </row>
    <row r="79" spans="2:19" ht="21">
      <c r="B79" s="1"/>
      <c r="C79" s="2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  <c r="R79" s="2"/>
      <c r="S79" s="2"/>
    </row>
    <row r="80" spans="2:19" ht="21">
      <c r="B80" s="1"/>
      <c r="C80" s="2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  <c r="R80" s="2"/>
      <c r="S80" s="2"/>
    </row>
    <row r="81" spans="2:19" ht="21">
      <c r="B81" s="1"/>
      <c r="C81" s="2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  <c r="R81" s="2"/>
      <c r="S81" s="2"/>
    </row>
    <row r="82" spans="2:19" ht="21">
      <c r="B82" s="1"/>
      <c r="C82" s="2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  <c r="R82" s="2"/>
      <c r="S82" s="2"/>
    </row>
    <row r="83" spans="2:19" ht="21">
      <c r="B83" s="1"/>
      <c r="C83" s="2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2"/>
      <c r="S83" s="2"/>
    </row>
    <row r="84" spans="2:19" ht="21">
      <c r="B84" s="1"/>
      <c r="C84" s="2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2"/>
      <c r="S84" s="2"/>
    </row>
    <row r="85" spans="2:19" ht="21">
      <c r="B85" s="1"/>
      <c r="C85" s="2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2"/>
      <c r="S85" s="2"/>
    </row>
    <row r="86" spans="2:19" ht="21">
      <c r="B86" s="1"/>
      <c r="C86" s="2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2"/>
      <c r="S86" s="2"/>
    </row>
    <row r="87" spans="2:19" ht="21">
      <c r="B87" s="1"/>
      <c r="C87" s="2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2"/>
      <c r="S87" s="2"/>
    </row>
    <row r="88" spans="2:19" ht="21">
      <c r="B88" s="1"/>
      <c r="C88" s="2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2"/>
      <c r="S88" s="2"/>
    </row>
    <row r="89" spans="2:19" ht="21">
      <c r="B89" s="1"/>
      <c r="C89" s="2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2"/>
      <c r="S89" s="2"/>
    </row>
    <row r="90" spans="2:19" ht="21">
      <c r="B90" s="1"/>
      <c r="C90" s="2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2"/>
      <c r="S90" s="2"/>
    </row>
    <row r="91" spans="2:19" ht="21">
      <c r="B91" s="1"/>
      <c r="C91" s="2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2"/>
      <c r="S91" s="2"/>
    </row>
    <row r="92" spans="2:19" ht="21">
      <c r="B92" s="1"/>
      <c r="C92" s="2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2"/>
    </row>
    <row r="93" spans="2:19" ht="21">
      <c r="B93" s="1"/>
      <c r="C93" s="2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2"/>
      <c r="S93" s="2"/>
    </row>
    <row r="94" spans="2:19" ht="21">
      <c r="B94" s="1"/>
      <c r="C94" s="2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2"/>
      <c r="S94" s="2"/>
    </row>
    <row r="95" spans="2:19" ht="21">
      <c r="B95" s="1"/>
      <c r="C95" s="2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2"/>
      <c r="S95" s="2"/>
    </row>
    <row r="96" spans="2:19" ht="21">
      <c r="B96" s="1"/>
      <c r="C96" s="2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2"/>
      <c r="S96" s="2"/>
    </row>
    <row r="97" spans="2:19" ht="21">
      <c r="B97" s="1"/>
      <c r="C97" s="2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2"/>
    </row>
    <row r="98" spans="2:19" ht="21">
      <c r="B98" s="1"/>
      <c r="C98" s="2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2"/>
    </row>
    <row r="99" spans="2:19" ht="21">
      <c r="B99" s="1"/>
      <c r="C99" s="2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2"/>
    </row>
    <row r="100" spans="2:19" ht="21">
      <c r="B100" s="1"/>
      <c r="C100" s="2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2"/>
    </row>
    <row r="101" spans="2:19" ht="21">
      <c r="B101" s="1"/>
      <c r="C101" s="2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/>
      <c r="R101" s="2"/>
      <c r="S101" s="2"/>
    </row>
    <row r="102" spans="2:19" ht="21">
      <c r="B102" s="1"/>
      <c r="C102" s="2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/>
      <c r="R102" s="2"/>
      <c r="S102" s="2"/>
    </row>
    <row r="103" spans="2:19" ht="21">
      <c r="B103" s="1"/>
      <c r="C103" s="2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/>
      <c r="R103" s="2"/>
      <c r="S103" s="2"/>
    </row>
    <row r="104" spans="2:19" ht="21">
      <c r="B104" s="1"/>
      <c r="C104" s="2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/>
      <c r="R104" s="2"/>
      <c r="S104" s="2"/>
    </row>
    <row r="105" spans="2:19" ht="21">
      <c r="B105" s="1"/>
      <c r="C105" s="2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"/>
      <c r="R105" s="2"/>
      <c r="S105" s="2"/>
    </row>
    <row r="106" spans="2:19" ht="21">
      <c r="B106" s="1"/>
      <c r="C106" s="2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"/>
      <c r="R106" s="2"/>
      <c r="S106" s="2"/>
    </row>
    <row r="107" spans="2:19" ht="21">
      <c r="B107" s="1"/>
      <c r="C107" s="2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"/>
      <c r="R107" s="2"/>
      <c r="S107" s="2"/>
    </row>
    <row r="108" spans="2:19" ht="21">
      <c r="B108" s="1"/>
      <c r="C108" s="2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"/>
      <c r="R108" s="2"/>
      <c r="S108" s="2"/>
    </row>
    <row r="109" spans="2:19" ht="21">
      <c r="B109" s="1"/>
      <c r="C109" s="2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"/>
      <c r="R109" s="2"/>
      <c r="S109" s="2"/>
    </row>
    <row r="110" spans="2:19" ht="21">
      <c r="B110" s="1"/>
      <c r="C110" s="2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"/>
      <c r="R110" s="2"/>
      <c r="S110" s="2"/>
    </row>
    <row r="111" spans="2:19" ht="21">
      <c r="B111" s="1"/>
      <c r="C111" s="2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"/>
      <c r="R111" s="2"/>
      <c r="S111" s="2"/>
    </row>
    <row r="112" spans="2:19" ht="21">
      <c r="B112" s="1"/>
      <c r="C112" s="2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"/>
      <c r="R112" s="2"/>
      <c r="S112" s="2"/>
    </row>
    <row r="113" spans="2:19" ht="21">
      <c r="B113" s="1"/>
      <c r="C113" s="2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"/>
      <c r="R113" s="2"/>
      <c r="S113" s="2"/>
    </row>
    <row r="114" spans="2:19" ht="21">
      <c r="B114" s="1"/>
      <c r="C114" s="2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2"/>
      <c r="R114" s="2"/>
      <c r="S114" s="2"/>
    </row>
    <row r="115" spans="2:19" ht="21">
      <c r="B115" s="1"/>
      <c r="C115" s="2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2"/>
      <c r="R115" s="2"/>
      <c r="S115" s="2"/>
    </row>
    <row r="116" spans="2:19" ht="21">
      <c r="B116" s="1"/>
      <c r="C116" s="2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2"/>
      <c r="R116" s="2"/>
      <c r="S116" s="2"/>
    </row>
    <row r="117" spans="2:19" ht="21">
      <c r="B117" s="1"/>
      <c r="C117" s="2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"/>
      <c r="R117" s="2"/>
      <c r="S117" s="2"/>
    </row>
    <row r="118" spans="2:19" ht="21">
      <c r="B118" s="1"/>
      <c r="C118" s="2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2"/>
      <c r="R118" s="2"/>
      <c r="S118" s="2"/>
    </row>
    <row r="119" spans="2:19" ht="21">
      <c r="B119" s="1"/>
      <c r="C119" s="2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2"/>
      <c r="R119" s="2"/>
      <c r="S119" s="2"/>
    </row>
    <row r="120" spans="2:19" ht="21">
      <c r="B120" s="1"/>
      <c r="C120" s="2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2"/>
      <c r="R120" s="2"/>
      <c r="S120" s="2"/>
    </row>
    <row r="121" spans="2:19" ht="21">
      <c r="B121" s="1"/>
      <c r="C121" s="2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2"/>
      <c r="R121" s="2"/>
      <c r="S121" s="2"/>
    </row>
    <row r="122" spans="2:19" ht="21">
      <c r="B122" s="1"/>
      <c r="C122" s="2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"/>
      <c r="R122" s="2"/>
      <c r="S122" s="2"/>
    </row>
    <row r="123" spans="2:19" ht="21">
      <c r="B123" s="1"/>
      <c r="C123" s="2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"/>
      <c r="R123" s="2"/>
      <c r="S123" s="2"/>
    </row>
    <row r="124" spans="2:19" ht="21">
      <c r="B124" s="1"/>
      <c r="C124" s="2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2"/>
      <c r="R124" s="2"/>
      <c r="S124" s="2"/>
    </row>
    <row r="125" spans="2:19" ht="21">
      <c r="B125" s="1"/>
      <c r="C125" s="2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2"/>
      <c r="R125" s="2"/>
      <c r="S125" s="2"/>
    </row>
    <row r="126" spans="2:19" ht="21">
      <c r="B126" s="1"/>
      <c r="C126" s="2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2"/>
      <c r="R126" s="2"/>
      <c r="S126" s="2"/>
    </row>
    <row r="127" spans="2:19" ht="21">
      <c r="B127" s="1"/>
      <c r="C127" s="2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"/>
      <c r="R127" s="2"/>
      <c r="S127" s="2"/>
    </row>
    <row r="128" spans="2:19" ht="21">
      <c r="B128" s="1"/>
      <c r="C128" s="2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2"/>
      <c r="R128" s="2"/>
      <c r="S128" s="2"/>
    </row>
    <row r="129" spans="2:19" ht="21">
      <c r="B129" s="1"/>
      <c r="C129" s="2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2"/>
      <c r="R129" s="2"/>
      <c r="S129" s="2"/>
    </row>
    <row r="130" spans="2:19" ht="21">
      <c r="B130" s="1"/>
      <c r="C130" s="2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2"/>
      <c r="R130" s="2"/>
      <c r="S130" s="2"/>
    </row>
    <row r="131" spans="2:19" ht="21">
      <c r="B131" s="1"/>
      <c r="C131" s="2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2"/>
      <c r="R131" s="2"/>
      <c r="S131" s="2"/>
    </row>
    <row r="132" spans="2:19" ht="21">
      <c r="B132" s="1"/>
      <c r="C132" s="2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2"/>
      <c r="R132" s="2"/>
      <c r="S132" s="2"/>
    </row>
    <row r="133" spans="2:19" ht="21">
      <c r="B133" s="1"/>
      <c r="C133" s="2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2"/>
      <c r="R133" s="2"/>
      <c r="S133" s="2"/>
    </row>
    <row r="134" spans="2:19" ht="21">
      <c r="B134" s="1"/>
      <c r="C134" s="2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2"/>
      <c r="R134" s="2"/>
      <c r="S134" s="2"/>
    </row>
    <row r="135" spans="2:19" ht="21">
      <c r="B135" s="1"/>
      <c r="C135" s="2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2"/>
      <c r="R135" s="2"/>
      <c r="S135" s="2"/>
    </row>
    <row r="136" spans="2:19" ht="21">
      <c r="B136" s="1"/>
      <c r="C136" s="2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2"/>
      <c r="R136" s="2"/>
      <c r="S136" s="2"/>
    </row>
    <row r="137" spans="2:19" ht="21">
      <c r="B137" s="1"/>
      <c r="C137" s="2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2"/>
      <c r="R137" s="2"/>
      <c r="S137" s="2"/>
    </row>
    <row r="138" spans="2:19" ht="21">
      <c r="B138" s="1"/>
      <c r="C138" s="2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2"/>
      <c r="R138" s="2"/>
      <c r="S138" s="2"/>
    </row>
    <row r="139" spans="2:19" ht="21">
      <c r="B139" s="1"/>
      <c r="C139" s="2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2"/>
      <c r="R139" s="2"/>
      <c r="S139" s="2"/>
    </row>
    <row r="140" spans="2:19" ht="21">
      <c r="B140" s="1"/>
      <c r="C140" s="2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2"/>
      <c r="R140" s="2"/>
      <c r="S140" s="2"/>
    </row>
    <row r="141" spans="2:19" ht="21">
      <c r="B141" s="1"/>
      <c r="C141" s="2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"/>
      <c r="R141" s="2"/>
      <c r="S141" s="2"/>
    </row>
    <row r="142" spans="2:19" ht="21">
      <c r="B142" s="1"/>
      <c r="C142" s="2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2"/>
      <c r="R142" s="2"/>
      <c r="S142" s="2"/>
    </row>
    <row r="143" spans="2:19" ht="21">
      <c r="B143" s="1"/>
      <c r="C143" s="2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2"/>
      <c r="R143" s="2"/>
      <c r="S143" s="2"/>
    </row>
    <row r="144" spans="2:19" ht="21">
      <c r="B144" s="1"/>
      <c r="C144" s="2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2"/>
      <c r="R144" s="2"/>
      <c r="S144" s="2"/>
    </row>
    <row r="145" spans="2:19" ht="21">
      <c r="B145" s="1"/>
      <c r="C145" s="2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2"/>
      <c r="R145" s="2"/>
      <c r="S145" s="2"/>
    </row>
    <row r="146" spans="2:19" ht="21">
      <c r="B146" s="1"/>
      <c r="C146" s="2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2"/>
      <c r="R146" s="2"/>
      <c r="S146" s="2"/>
    </row>
    <row r="147" spans="2:19" ht="21">
      <c r="B147" s="1"/>
      <c r="C147" s="2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2"/>
      <c r="R147" s="2"/>
      <c r="S147" s="2"/>
    </row>
    <row r="148" spans="2:19" ht="21">
      <c r="B148" s="1"/>
      <c r="C148" s="2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2"/>
      <c r="R148" s="2"/>
      <c r="S148" s="2"/>
    </row>
    <row r="149" spans="2:19" ht="21">
      <c r="B149" s="1"/>
      <c r="C149" s="2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2"/>
      <c r="R149" s="2"/>
      <c r="S149" s="2"/>
    </row>
    <row r="150" spans="2:19" ht="21">
      <c r="B150" s="1"/>
      <c r="C150" s="2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2"/>
      <c r="R150" s="2"/>
      <c r="S150" s="2"/>
    </row>
    <row r="151" spans="2:19" ht="21">
      <c r="B151" s="1"/>
      <c r="C151" s="2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2"/>
      <c r="R151" s="2"/>
      <c r="S151" s="2"/>
    </row>
    <row r="152" spans="2:19" ht="21">
      <c r="B152" s="1"/>
      <c r="C152" s="2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2"/>
      <c r="R152" s="2"/>
      <c r="S152" s="2"/>
    </row>
    <row r="153" spans="2:19" ht="21">
      <c r="B153" s="1"/>
      <c r="C153" s="2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2"/>
      <c r="R153" s="2"/>
      <c r="S153" s="2"/>
    </row>
    <row r="154" spans="2:19" ht="21">
      <c r="B154" s="1"/>
      <c r="C154" s="2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2"/>
      <c r="R154" s="2"/>
      <c r="S154" s="2"/>
    </row>
    <row r="155" spans="2:19" ht="21">
      <c r="B155" s="1"/>
      <c r="C155" s="2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2"/>
      <c r="R155" s="2"/>
      <c r="S155" s="2"/>
    </row>
    <row r="156" spans="2:19" ht="21">
      <c r="B156" s="1"/>
      <c r="C156" s="2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"/>
      <c r="R156" s="2"/>
      <c r="S156" s="2"/>
    </row>
    <row r="157" spans="2:19" ht="21">
      <c r="B157" s="1"/>
      <c r="C157" s="2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2"/>
      <c r="R157" s="2"/>
      <c r="S157" s="2"/>
    </row>
    <row r="158" spans="2:19" ht="21">
      <c r="B158" s="1"/>
      <c r="C158" s="2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2"/>
      <c r="R158" s="2"/>
      <c r="S158" s="2"/>
    </row>
    <row r="159" spans="2:19" ht="21">
      <c r="B159" s="1"/>
      <c r="C159" s="2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"/>
      <c r="R159" s="2"/>
      <c r="S159" s="2"/>
    </row>
    <row r="160" spans="2:19" ht="21">
      <c r="B160" s="1"/>
      <c r="C160" s="2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2"/>
      <c r="R160" s="2"/>
      <c r="S160" s="2"/>
    </row>
    <row r="161" spans="2:19" ht="21">
      <c r="B161" s="1"/>
      <c r="C161" s="2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2"/>
      <c r="R161" s="2"/>
      <c r="S161" s="2"/>
    </row>
    <row r="162" spans="2:19" ht="21">
      <c r="B162" s="1"/>
      <c r="C162" s="2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2"/>
      <c r="R162" s="2"/>
      <c r="S162" s="2"/>
    </row>
    <row r="163" spans="2:19" ht="21">
      <c r="B163" s="1"/>
      <c r="C163" s="2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2"/>
      <c r="R163" s="2"/>
      <c r="S163" s="2"/>
    </row>
    <row r="164" spans="2:19" ht="21">
      <c r="B164" s="1"/>
      <c r="C164" s="2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2"/>
      <c r="R164" s="2"/>
      <c r="S164" s="2"/>
    </row>
    <row r="165" spans="2:19" ht="21">
      <c r="B165" s="1"/>
      <c r="C165" s="2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2"/>
      <c r="R165" s="2"/>
      <c r="S165" s="2"/>
    </row>
    <row r="166" spans="2:19" ht="21">
      <c r="B166" s="1"/>
      <c r="C166" s="2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2"/>
      <c r="R166" s="2"/>
      <c r="S166" s="2"/>
    </row>
    <row r="167" spans="2:19" ht="21">
      <c r="B167" s="1"/>
      <c r="C167" s="2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2"/>
      <c r="R167" s="2"/>
      <c r="S167" s="2"/>
    </row>
    <row r="168" spans="2:19" ht="21">
      <c r="B168" s="1"/>
      <c r="C168" s="2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2"/>
      <c r="R168" s="2"/>
      <c r="S168" s="2"/>
    </row>
    <row r="169" spans="2:19" ht="21">
      <c r="B169" s="1"/>
      <c r="C169" s="2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2"/>
      <c r="R169" s="2"/>
      <c r="S169" s="2"/>
    </row>
    <row r="170" spans="2:19" ht="21">
      <c r="B170" s="1"/>
      <c r="C170" s="2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2"/>
      <c r="R170" s="2"/>
      <c r="S170" s="2"/>
    </row>
    <row r="171" spans="2:19" ht="21">
      <c r="B171" s="1"/>
      <c r="C171" s="2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2"/>
      <c r="R171" s="2"/>
      <c r="S171" s="2"/>
    </row>
    <row r="172" spans="2:19" ht="21">
      <c r="B172" s="1"/>
      <c r="C172" s="2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2"/>
      <c r="R172" s="2"/>
      <c r="S172" s="2"/>
    </row>
    <row r="173" spans="2:19" ht="21">
      <c r="B173" s="1"/>
      <c r="C173" s="2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2"/>
      <c r="R173" s="2"/>
      <c r="S173" s="2"/>
    </row>
    <row r="174" spans="2:19" ht="21">
      <c r="B174" s="1"/>
      <c r="C174" s="2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2"/>
      <c r="R174" s="2"/>
      <c r="S174" s="2"/>
    </row>
    <row r="175" spans="2:19" ht="21">
      <c r="B175" s="1"/>
      <c r="C175" s="2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2"/>
      <c r="R175" s="2"/>
      <c r="S175" s="2"/>
    </row>
    <row r="176" spans="2:19" ht="21">
      <c r="B176" s="1"/>
      <c r="C176" s="2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2"/>
      <c r="R176" s="2"/>
      <c r="S176" s="2"/>
    </row>
    <row r="177" spans="2:19" ht="21">
      <c r="B177" s="1"/>
      <c r="C177" s="2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2"/>
      <c r="R177" s="2"/>
      <c r="S177" s="2"/>
    </row>
    <row r="178" spans="2:19" ht="21">
      <c r="B178" s="1"/>
      <c r="C178" s="2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2"/>
      <c r="R178" s="2"/>
      <c r="S178" s="2"/>
    </row>
    <row r="179" spans="2:19" ht="21">
      <c r="B179" s="1"/>
      <c r="C179" s="2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2"/>
      <c r="R179" s="2"/>
      <c r="S179" s="2"/>
    </row>
    <row r="180" spans="2:19" ht="21">
      <c r="B180" s="1"/>
      <c r="C180" s="2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2"/>
      <c r="R180" s="2"/>
      <c r="S180" s="2"/>
    </row>
    <row r="181" spans="2:19" ht="21">
      <c r="B181" s="1"/>
      <c r="C181" s="2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2"/>
      <c r="R181" s="2"/>
      <c r="S181" s="2"/>
    </row>
    <row r="182" spans="2:19" ht="21">
      <c r="B182" s="1"/>
      <c r="C182" s="2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2"/>
      <c r="R182" s="2"/>
      <c r="S182" s="2"/>
    </row>
    <row r="183" spans="2:19" ht="21">
      <c r="B183" s="1"/>
      <c r="C183" s="2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2"/>
      <c r="R183" s="2"/>
      <c r="S183" s="2"/>
    </row>
    <row r="184" spans="2:19" ht="21">
      <c r="B184" s="1"/>
      <c r="C184" s="2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2"/>
      <c r="R184" s="2"/>
      <c r="S184" s="2"/>
    </row>
    <row r="185" spans="2:19" ht="21">
      <c r="B185" s="1"/>
      <c r="C185" s="2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2"/>
      <c r="R185" s="2"/>
      <c r="S185" s="2"/>
    </row>
    <row r="186" spans="2:19" ht="21">
      <c r="B186" s="1"/>
      <c r="C186" s="2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2"/>
      <c r="R186" s="2"/>
      <c r="S186" s="2"/>
    </row>
    <row r="187" spans="2:19" ht="21">
      <c r="B187" s="1"/>
      <c r="C187" s="2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2"/>
      <c r="R187" s="2"/>
      <c r="S187" s="2"/>
    </row>
    <row r="188" spans="2:19" ht="21">
      <c r="B188" s="1"/>
      <c r="C188" s="2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"/>
      <c r="R188" s="2"/>
      <c r="S188" s="2"/>
    </row>
    <row r="189" spans="2:19" ht="21">
      <c r="B189" s="1"/>
      <c r="C189" s="2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"/>
      <c r="R189" s="2"/>
      <c r="S189" s="2"/>
    </row>
    <row r="190" spans="2:19" ht="21">
      <c r="B190" s="1"/>
      <c r="C190" s="2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"/>
      <c r="R190" s="2"/>
      <c r="S190" s="2"/>
    </row>
    <row r="191" spans="2:19" ht="21">
      <c r="B191" s="1"/>
      <c r="C191" s="2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2"/>
      <c r="R191" s="2"/>
      <c r="S191" s="2"/>
    </row>
    <row r="192" spans="2:19" ht="21">
      <c r="B192" s="1"/>
      <c r="C192" s="2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2"/>
      <c r="R192" s="2"/>
      <c r="S192" s="2"/>
    </row>
    <row r="193" spans="2:19" ht="21">
      <c r="B193" s="1"/>
      <c r="C193" s="2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2"/>
      <c r="R193" s="2"/>
      <c r="S193" s="2"/>
    </row>
    <row r="194" spans="2:19" ht="21">
      <c r="B194" s="1"/>
      <c r="C194" s="2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2"/>
      <c r="R194" s="2"/>
      <c r="S194" s="2"/>
    </row>
    <row r="195" spans="2:19" ht="21">
      <c r="B195" s="1"/>
      <c r="C195" s="2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2"/>
      <c r="R195" s="2"/>
      <c r="S195" s="2"/>
    </row>
    <row r="196" spans="2:19" ht="21">
      <c r="B196" s="1"/>
      <c r="C196" s="2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2"/>
      <c r="R196" s="2"/>
      <c r="S196" s="2"/>
    </row>
    <row r="197" spans="2:19" ht="21">
      <c r="B197" s="1"/>
      <c r="C197" s="2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2"/>
      <c r="R197" s="2"/>
      <c r="S197" s="2"/>
    </row>
    <row r="198" spans="2:19" ht="21">
      <c r="B198" s="1"/>
      <c r="C198" s="2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2"/>
      <c r="R198" s="2"/>
      <c r="S198" s="2"/>
    </row>
    <row r="199" spans="2:19" ht="21">
      <c r="B199" s="1"/>
      <c r="C199" s="2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2"/>
      <c r="R199" s="2"/>
      <c r="S199" s="2"/>
    </row>
    <row r="200" spans="2:19" ht="21">
      <c r="B200" s="1"/>
      <c r="C200" s="2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2"/>
      <c r="R200" s="2"/>
      <c r="S200" s="2"/>
    </row>
    <row r="201" spans="2:19" ht="21">
      <c r="B201" s="1"/>
      <c r="C201" s="2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2"/>
      <c r="R201" s="2"/>
      <c r="S201" s="2"/>
    </row>
    <row r="202" spans="2:19" ht="21">
      <c r="B202" s="1"/>
      <c r="C202" s="2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"/>
      <c r="R202" s="2"/>
      <c r="S202" s="2"/>
    </row>
    <row r="203" spans="2:19" ht="21">
      <c r="B203" s="1"/>
      <c r="C203" s="2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2"/>
      <c r="R203" s="2"/>
      <c r="S203" s="2"/>
    </row>
    <row r="204" spans="2:19" ht="21">
      <c r="B204" s="1"/>
      <c r="C204" s="2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2"/>
      <c r="R204" s="2"/>
      <c r="S204" s="2"/>
    </row>
    <row r="205" spans="2:19" ht="21">
      <c r="B205" s="1"/>
      <c r="C205" s="2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2"/>
      <c r="R205" s="2"/>
      <c r="S205" s="2"/>
    </row>
    <row r="206" spans="2:19" ht="21">
      <c r="B206" s="1"/>
      <c r="C206" s="2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2"/>
      <c r="R206" s="2"/>
      <c r="S206" s="2"/>
    </row>
    <row r="207" spans="2:19" ht="21">
      <c r="B207" s="1"/>
      <c r="C207" s="2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2"/>
      <c r="R207" s="2"/>
      <c r="S207" s="2"/>
    </row>
    <row r="208" spans="2:19" ht="21">
      <c r="B208" s="1"/>
      <c r="C208" s="2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2"/>
      <c r="R208" s="2"/>
      <c r="S208" s="2"/>
    </row>
    <row r="209" spans="2:19" ht="21">
      <c r="B209" s="1"/>
      <c r="C209" s="2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2"/>
      <c r="R209" s="2"/>
      <c r="S209" s="2"/>
    </row>
    <row r="210" spans="2:19" ht="21">
      <c r="B210" s="1"/>
      <c r="C210" s="2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2"/>
      <c r="R210" s="2"/>
      <c r="S210" s="2"/>
    </row>
    <row r="211" spans="2:19" ht="21">
      <c r="B211" s="1"/>
      <c r="C211" s="2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2"/>
      <c r="R211" s="2"/>
      <c r="S211" s="2"/>
    </row>
    <row r="212" spans="2:19" ht="21">
      <c r="B212" s="1"/>
      <c r="C212" s="2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2"/>
      <c r="R212" s="2"/>
      <c r="S212" s="2"/>
    </row>
    <row r="213" spans="2:19" ht="21">
      <c r="B213" s="1"/>
      <c r="C213" s="2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2"/>
      <c r="R213" s="2"/>
      <c r="S213" s="2"/>
    </row>
    <row r="214" spans="2:19" ht="21">
      <c r="B214" s="1"/>
      <c r="C214" s="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2"/>
      <c r="R214" s="2"/>
      <c r="S214" s="2"/>
    </row>
    <row r="215" spans="2:19" ht="21">
      <c r="B215" s="1"/>
      <c r="C215" s="2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2"/>
      <c r="R215" s="2"/>
      <c r="S215" s="2"/>
    </row>
    <row r="216" spans="2:19" ht="21">
      <c r="B216" s="1"/>
      <c r="C216" s="2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2"/>
      <c r="R216" s="2"/>
      <c r="S216" s="2"/>
    </row>
    <row r="217" spans="2:19" ht="21">
      <c r="B217" s="1"/>
      <c r="C217" s="2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2"/>
      <c r="R217" s="2"/>
      <c r="S217" s="2"/>
    </row>
    <row r="218" spans="2:19" ht="21">
      <c r="B218" s="1"/>
      <c r="C218" s="2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2"/>
      <c r="R218" s="2"/>
      <c r="S218" s="2"/>
    </row>
    <row r="219" spans="2:19" ht="21">
      <c r="B219" s="1"/>
      <c r="C219" s="2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2"/>
      <c r="R219" s="2"/>
      <c r="S219" s="2"/>
    </row>
    <row r="220" spans="2:19" ht="21">
      <c r="B220" s="1"/>
      <c r="C220" s="2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2"/>
      <c r="R220" s="2"/>
      <c r="S220" s="2"/>
    </row>
    <row r="221" spans="2:19" ht="21">
      <c r="B221" s="1"/>
      <c r="C221" s="2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2"/>
      <c r="R221" s="2"/>
      <c r="S221" s="2"/>
    </row>
    <row r="222" spans="2:19" ht="21">
      <c r="B222" s="1"/>
      <c r="C222" s="2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2"/>
      <c r="R222" s="2"/>
      <c r="S222" s="2"/>
    </row>
    <row r="223" spans="2:19" ht="21">
      <c r="B223" s="1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2"/>
      <c r="R223" s="2"/>
      <c r="S223" s="2"/>
    </row>
    <row r="224" spans="2:19" ht="21">
      <c r="B224" s="1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2"/>
      <c r="R224" s="2"/>
      <c r="S224" s="2"/>
    </row>
    <row r="225" spans="2:19" ht="21">
      <c r="B225" s="1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2"/>
      <c r="R225" s="2"/>
      <c r="S225" s="2"/>
    </row>
    <row r="226" spans="2:19" ht="21">
      <c r="B226" s="1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2"/>
      <c r="R226" s="2"/>
      <c r="S226" s="2"/>
    </row>
    <row r="227" spans="2:19" ht="21">
      <c r="B227" s="1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2"/>
      <c r="R227" s="2"/>
      <c r="S227" s="2"/>
    </row>
    <row r="228" spans="2:19" ht="21">
      <c r="B228" s="1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2"/>
      <c r="R228" s="2"/>
      <c r="S228" s="2"/>
    </row>
    <row r="229" spans="2:19" ht="21">
      <c r="B229" s="1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2"/>
      <c r="R229" s="2"/>
      <c r="S229" s="2"/>
    </row>
    <row r="230" spans="2:19" ht="21">
      <c r="B230" s="1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2"/>
      <c r="R230" s="2"/>
      <c r="S230" s="2"/>
    </row>
    <row r="231" spans="2:19" ht="21">
      <c r="B231" s="1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2"/>
      <c r="R231" s="2"/>
      <c r="S231" s="2"/>
    </row>
    <row r="232" spans="2:19" ht="21">
      <c r="B232" s="1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2"/>
      <c r="R232" s="2"/>
      <c r="S232" s="2"/>
    </row>
    <row r="233" spans="2:19" ht="21">
      <c r="B233" s="1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2"/>
      <c r="R233" s="2"/>
      <c r="S233" s="2"/>
    </row>
    <row r="234" spans="2:19" ht="21">
      <c r="B234" s="1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2"/>
      <c r="R234" s="2"/>
      <c r="S234" s="2"/>
    </row>
    <row r="235" spans="2:19" ht="21">
      <c r="B235" s="1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2"/>
      <c r="R235" s="2"/>
      <c r="S235" s="2"/>
    </row>
    <row r="236" spans="2:19" ht="21">
      <c r="B236" s="1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2"/>
      <c r="R236" s="2"/>
      <c r="S236" s="2"/>
    </row>
    <row r="237" spans="2:19" ht="21">
      <c r="B237" s="1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2"/>
      <c r="R237" s="2"/>
      <c r="S237" s="2"/>
    </row>
    <row r="238" spans="2:19" ht="21">
      <c r="B238" s="1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2"/>
      <c r="R238" s="2"/>
      <c r="S238" s="2"/>
    </row>
    <row r="239" spans="2:19" ht="21">
      <c r="B239" s="1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2"/>
      <c r="R239" s="2"/>
      <c r="S239" s="2"/>
    </row>
    <row r="240" spans="2:19" ht="21">
      <c r="B240" s="1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2"/>
      <c r="R240" s="2"/>
      <c r="S240" s="2"/>
    </row>
    <row r="241" spans="2:19" ht="21">
      <c r="B241" s="1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2"/>
      <c r="R241" s="2"/>
      <c r="S241" s="2"/>
    </row>
    <row r="242" spans="2:19" ht="21">
      <c r="B242" s="1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2"/>
      <c r="R242" s="2"/>
      <c r="S242" s="2"/>
    </row>
    <row r="243" spans="2:19" ht="21">
      <c r="B243" s="1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2"/>
      <c r="R243" s="2"/>
      <c r="S243" s="2"/>
    </row>
    <row r="244" spans="2:19" ht="21">
      <c r="B244" s="1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2"/>
      <c r="R244" s="2"/>
      <c r="S244" s="2"/>
    </row>
    <row r="245" spans="2:19" ht="21">
      <c r="B245" s="1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2"/>
      <c r="R245" s="2"/>
      <c r="S245" s="2"/>
    </row>
    <row r="246" spans="2:19" ht="21">
      <c r="B246" s="1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2"/>
      <c r="R246" s="2"/>
      <c r="S246" s="2"/>
    </row>
    <row r="247" spans="2:19" ht="21">
      <c r="B247" s="1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2"/>
      <c r="R247" s="2"/>
      <c r="S247" s="2"/>
    </row>
    <row r="248" spans="2:19" ht="21">
      <c r="B248" s="1"/>
      <c r="C248" s="2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2"/>
      <c r="R248" s="2"/>
      <c r="S248" s="2"/>
    </row>
    <row r="249" spans="2:19" ht="21">
      <c r="B249" s="1"/>
      <c r="C249" s="2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2"/>
      <c r="R249" s="2"/>
      <c r="S249" s="2"/>
    </row>
    <row r="250" spans="2:19" ht="21">
      <c r="B250" s="1"/>
      <c r="C250" s="2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2"/>
      <c r="R250" s="2"/>
      <c r="S250" s="2"/>
    </row>
    <row r="251" spans="2:19" ht="21">
      <c r="B251" s="1"/>
      <c r="C251" s="2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2"/>
      <c r="R251" s="2"/>
      <c r="S251" s="2"/>
    </row>
    <row r="252" spans="2:19" ht="21">
      <c r="B252" s="1"/>
      <c r="C252" s="2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2"/>
      <c r="R252" s="2"/>
      <c r="S252" s="2"/>
    </row>
    <row r="253" spans="2:19" ht="21">
      <c r="B253" s="1"/>
      <c r="C253" s="2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2"/>
      <c r="R253" s="2"/>
      <c r="S253" s="2"/>
    </row>
    <row r="254" spans="2:19" ht="21">
      <c r="B254" s="1"/>
      <c r="C254" s="2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2"/>
      <c r="R254" s="2"/>
      <c r="S254" s="2"/>
    </row>
    <row r="255" spans="2:19" ht="21">
      <c r="B255" s="1"/>
      <c r="C255" s="2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2"/>
      <c r="R255" s="2"/>
      <c r="S255" s="2"/>
    </row>
    <row r="256" spans="2:19" ht="21">
      <c r="B256" s="1"/>
      <c r="C256" s="2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2"/>
      <c r="R256" s="2"/>
      <c r="S256" s="2"/>
    </row>
    <row r="257" spans="2:19" ht="21">
      <c r="B257" s="1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2"/>
      <c r="R257" s="2"/>
      <c r="S257" s="2"/>
    </row>
    <row r="258" spans="2:19" ht="21">
      <c r="B258" s="1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2"/>
      <c r="R258" s="2"/>
      <c r="S258" s="2"/>
    </row>
    <row r="259" spans="2:19" ht="21">
      <c r="B259" s="1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2"/>
      <c r="R259" s="2"/>
      <c r="S259" s="2"/>
    </row>
    <row r="260" spans="2:19" ht="21">
      <c r="B260" s="1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2"/>
      <c r="R260" s="2"/>
      <c r="S260" s="2"/>
    </row>
    <row r="261" spans="2:19" ht="21">
      <c r="B261" s="1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2"/>
      <c r="R261" s="2"/>
      <c r="S261" s="2"/>
    </row>
    <row r="262" spans="2:19" ht="21">
      <c r="B262" s="1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2"/>
      <c r="R262" s="2"/>
      <c r="S262" s="2"/>
    </row>
    <row r="263" spans="2:19" ht="21">
      <c r="B263" s="1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2"/>
      <c r="R263" s="2"/>
      <c r="S263" s="2"/>
    </row>
    <row r="264" spans="2:19" ht="21">
      <c r="B264" s="1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2"/>
      <c r="R264" s="2"/>
      <c r="S264" s="2"/>
    </row>
    <row r="265" spans="2:19" ht="21">
      <c r="B265" s="1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2"/>
      <c r="R265" s="2"/>
      <c r="S265" s="2"/>
    </row>
    <row r="266" spans="2:19" ht="21">
      <c r="B266" s="1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2"/>
      <c r="R266" s="2"/>
      <c r="S266" s="2"/>
    </row>
    <row r="267" spans="2:19" ht="21">
      <c r="B267" s="1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2"/>
      <c r="R267" s="2"/>
      <c r="S267" s="2"/>
    </row>
    <row r="268" spans="2:19" ht="21">
      <c r="B268" s="1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2"/>
      <c r="R268" s="2"/>
      <c r="S268" s="2"/>
    </row>
    <row r="269" spans="2:19" ht="21">
      <c r="B269" s="1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2"/>
      <c r="R269" s="2"/>
      <c r="S269" s="2"/>
    </row>
    <row r="270" spans="2:19" ht="21">
      <c r="B270" s="1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2"/>
      <c r="R270" s="2"/>
      <c r="S270" s="2"/>
    </row>
    <row r="271" spans="2:19" ht="21">
      <c r="B271" s="1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2"/>
      <c r="R271" s="2"/>
      <c r="S271" s="2"/>
    </row>
    <row r="272" spans="2:19" ht="21">
      <c r="B272" s="1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2"/>
      <c r="R272" s="2"/>
      <c r="S272" s="2"/>
    </row>
    <row r="273" spans="2:19" ht="21">
      <c r="B273" s="1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2"/>
      <c r="R273" s="2"/>
      <c r="S273" s="2"/>
    </row>
    <row r="274" spans="2:19" ht="21">
      <c r="B274" s="1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2"/>
      <c r="R274" s="2"/>
      <c r="S274" s="2"/>
    </row>
    <row r="275" spans="2:19" ht="21">
      <c r="B275" s="1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2"/>
      <c r="R275" s="2"/>
      <c r="S275" s="2"/>
    </row>
    <row r="276" spans="2:19" ht="21">
      <c r="B276" s="1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2"/>
      <c r="R276" s="2"/>
      <c r="S276" s="2"/>
    </row>
    <row r="277" spans="2:19" ht="21">
      <c r="B277" s="1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2"/>
      <c r="R277" s="2"/>
      <c r="S277" s="2"/>
    </row>
    <row r="278" spans="2:19" ht="21">
      <c r="B278" s="1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2"/>
      <c r="R278" s="2"/>
      <c r="S278" s="2"/>
    </row>
    <row r="279" spans="2:19" ht="21">
      <c r="B279" s="1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2"/>
      <c r="R279" s="2"/>
      <c r="S279" s="2"/>
    </row>
    <row r="280" spans="2:19" ht="21">
      <c r="B280" s="1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2"/>
      <c r="R280" s="2"/>
      <c r="S280" s="2"/>
    </row>
    <row r="281" spans="2:19" ht="21">
      <c r="B281" s="1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2"/>
      <c r="R281" s="2"/>
      <c r="S281" s="2"/>
    </row>
    <row r="282" spans="2:19" ht="21">
      <c r="B282" s="1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2"/>
      <c r="R282" s="2"/>
      <c r="S282" s="2"/>
    </row>
    <row r="283" spans="2:19" ht="21">
      <c r="B283" s="1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2"/>
      <c r="R283" s="2"/>
      <c r="S283" s="2"/>
    </row>
    <row r="284" spans="2:19" ht="21">
      <c r="B284" s="1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2"/>
      <c r="R284" s="2"/>
      <c r="S284" s="2"/>
    </row>
    <row r="285" spans="2:19" ht="21">
      <c r="B285" s="1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2"/>
      <c r="R285" s="2"/>
      <c r="S285" s="2"/>
    </row>
    <row r="286" spans="2:19" ht="21">
      <c r="B286" s="1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2"/>
      <c r="R286" s="2"/>
      <c r="S286" s="2"/>
    </row>
    <row r="287" spans="2:19" ht="21">
      <c r="B287" s="1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2"/>
      <c r="R287" s="2"/>
      <c r="S287" s="2"/>
    </row>
    <row r="288" spans="2:19" ht="21">
      <c r="B288" s="1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2"/>
      <c r="R288" s="2"/>
      <c r="S288" s="2"/>
    </row>
    <row r="289" spans="2:19" ht="21">
      <c r="B289" s="1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2"/>
      <c r="R289" s="2"/>
      <c r="S289" s="2"/>
    </row>
    <row r="290" spans="2:19" ht="21">
      <c r="B290" s="1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2"/>
      <c r="R290" s="2"/>
      <c r="S290" s="2"/>
    </row>
    <row r="291" spans="2:19" ht="21">
      <c r="B291" s="1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2"/>
      <c r="R291" s="2"/>
      <c r="S291" s="2"/>
    </row>
    <row r="292" spans="2:19" ht="21">
      <c r="B292" s="1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2"/>
      <c r="R292" s="2"/>
      <c r="S292" s="2"/>
    </row>
    <row r="293" spans="2:19" ht="21">
      <c r="B293" s="1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2"/>
      <c r="R293" s="2"/>
      <c r="S293" s="2"/>
    </row>
    <row r="294" spans="2:19" ht="21">
      <c r="B294" s="1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2"/>
      <c r="R294" s="2"/>
      <c r="S294" s="2"/>
    </row>
    <row r="295" spans="2:19" ht="21">
      <c r="B295" s="1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2"/>
      <c r="R295" s="2"/>
      <c r="S295" s="2"/>
    </row>
    <row r="296" spans="2:19" ht="21">
      <c r="B296" s="1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2"/>
      <c r="R296" s="2"/>
      <c r="S296" s="2"/>
    </row>
    <row r="297" spans="2:19" ht="21">
      <c r="B297" s="1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2"/>
      <c r="R297" s="2"/>
      <c r="S297" s="2"/>
    </row>
    <row r="298" spans="2:19" ht="21">
      <c r="B298" s="1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2"/>
      <c r="R298" s="2"/>
      <c r="S298" s="2"/>
    </row>
    <row r="299" spans="2:19" ht="21">
      <c r="B299" s="1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2"/>
      <c r="R299" s="2"/>
      <c r="S299" s="2"/>
    </row>
    <row r="300" spans="2:19" ht="21">
      <c r="B300" s="1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2"/>
      <c r="R300" s="2"/>
      <c r="S300" s="2"/>
    </row>
    <row r="301" spans="2:19" ht="21">
      <c r="B301" s="1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2"/>
      <c r="R301" s="2"/>
      <c r="S301" s="2"/>
    </row>
    <row r="302" spans="2:19" ht="21">
      <c r="B302" s="1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2"/>
      <c r="R302" s="2"/>
      <c r="S302" s="2"/>
    </row>
    <row r="303" spans="2:19" ht="21">
      <c r="B303" s="1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2"/>
      <c r="R303" s="2"/>
      <c r="S303" s="2"/>
    </row>
    <row r="304" spans="2:19" ht="21">
      <c r="B304" s="1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2"/>
      <c r="R304" s="2"/>
      <c r="S304" s="2"/>
    </row>
    <row r="305" spans="2:19" ht="21">
      <c r="B305" s="1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2"/>
      <c r="R305" s="2"/>
      <c r="S305" s="2"/>
    </row>
    <row r="306" spans="2:19" ht="21">
      <c r="B306" s="1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2"/>
      <c r="R306" s="2"/>
      <c r="S306" s="2"/>
    </row>
    <row r="307" spans="2:19" ht="21">
      <c r="B307" s="1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2"/>
      <c r="R307" s="2"/>
      <c r="S307" s="2"/>
    </row>
    <row r="308" spans="2:19" ht="21">
      <c r="B308" s="1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2"/>
      <c r="R308" s="2"/>
      <c r="S308" s="2"/>
    </row>
    <row r="309" spans="2:19" ht="21">
      <c r="B309" s="1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2"/>
      <c r="R309" s="2"/>
      <c r="S309" s="2"/>
    </row>
    <row r="310" spans="2:19" ht="21">
      <c r="B310" s="1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2"/>
      <c r="R310" s="2"/>
      <c r="S310" s="2"/>
    </row>
    <row r="311" spans="2:19" ht="21">
      <c r="B311" s="1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2"/>
      <c r="R311" s="2"/>
      <c r="S311" s="2"/>
    </row>
    <row r="312" spans="2:19" ht="21">
      <c r="B312" s="1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2"/>
      <c r="R312" s="2"/>
      <c r="S312" s="2"/>
    </row>
    <row r="313" spans="2:19" ht="21">
      <c r="B313" s="1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2"/>
      <c r="R313" s="2"/>
      <c r="S313" s="2"/>
    </row>
    <row r="314" spans="2:19" ht="21">
      <c r="B314" s="1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2"/>
      <c r="R314" s="2"/>
      <c r="S314" s="2"/>
    </row>
    <row r="315" spans="2:19" ht="21">
      <c r="B315" s="1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2"/>
      <c r="R315" s="2"/>
      <c r="S315" s="2"/>
    </row>
    <row r="316" spans="2:19" ht="21">
      <c r="B316" s="1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2"/>
      <c r="R316" s="2"/>
      <c r="S316" s="2"/>
    </row>
    <row r="317" spans="2:19" ht="21">
      <c r="B317" s="1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2"/>
      <c r="R317" s="2"/>
      <c r="S317" s="2"/>
    </row>
    <row r="318" spans="2:19" ht="21">
      <c r="B318" s="1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2"/>
      <c r="R318" s="2"/>
      <c r="S318" s="2"/>
    </row>
    <row r="319" spans="2:19" ht="21">
      <c r="B319" s="1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2"/>
      <c r="R319" s="2"/>
      <c r="S319" s="2"/>
    </row>
    <row r="320" spans="2:19" ht="21">
      <c r="B320" s="1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2"/>
      <c r="R320" s="2"/>
      <c r="S320" s="2"/>
    </row>
    <row r="321" spans="2:19" ht="21">
      <c r="B321" s="1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2"/>
      <c r="R321" s="2"/>
      <c r="S321" s="2"/>
    </row>
    <row r="322" spans="2:19" ht="21">
      <c r="B322" s="1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2"/>
      <c r="R322" s="2"/>
      <c r="S322" s="2"/>
    </row>
    <row r="323" spans="2:19" ht="21">
      <c r="B323" s="1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2"/>
      <c r="R323" s="2"/>
      <c r="S323" s="2"/>
    </row>
    <row r="324" spans="2:19" ht="21">
      <c r="B324" s="1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2"/>
      <c r="R324" s="2"/>
      <c r="S324" s="2"/>
    </row>
    <row r="325" spans="2:19" ht="21">
      <c r="B325" s="1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2"/>
      <c r="R325" s="2"/>
      <c r="S325" s="2"/>
    </row>
    <row r="326" spans="2:19" ht="21">
      <c r="B326" s="1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2"/>
      <c r="R326" s="2"/>
      <c r="S326" s="2"/>
    </row>
    <row r="327" spans="2:19" ht="21">
      <c r="B327" s="1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2"/>
      <c r="R327" s="2"/>
      <c r="S327" s="2"/>
    </row>
    <row r="328" spans="2:19" ht="21">
      <c r="B328" s="1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2"/>
      <c r="R328" s="2"/>
      <c r="S328" s="2"/>
    </row>
    <row r="329" spans="2:19" ht="21">
      <c r="B329" s="1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2"/>
      <c r="R329" s="2"/>
      <c r="S329" s="2"/>
    </row>
    <row r="330" spans="2:19" ht="21">
      <c r="B330" s="1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2"/>
      <c r="R330" s="2"/>
      <c r="S330" s="2"/>
    </row>
    <row r="331" spans="2:19" ht="21">
      <c r="B331" s="1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2"/>
      <c r="R331" s="2"/>
      <c r="S331" s="2"/>
    </row>
    <row r="332" spans="2:19" ht="21">
      <c r="B332" s="1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2"/>
      <c r="R332" s="2"/>
      <c r="S332" s="2"/>
    </row>
    <row r="333" spans="2:19" ht="21">
      <c r="B333" s="1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2"/>
      <c r="R333" s="2"/>
      <c r="S333" s="2"/>
    </row>
    <row r="334" spans="2:19" ht="21">
      <c r="B334" s="1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2"/>
      <c r="R334" s="2"/>
      <c r="S334" s="2"/>
    </row>
    <row r="335" spans="2:19" ht="21">
      <c r="B335" s="1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2"/>
      <c r="R335" s="2"/>
      <c r="S335" s="2"/>
    </row>
    <row r="336" spans="2:19" ht="21">
      <c r="B336" s="1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2"/>
      <c r="R336" s="2"/>
      <c r="S336" s="2"/>
    </row>
    <row r="337" spans="2:19" ht="21">
      <c r="B337" s="1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2"/>
      <c r="R337" s="2"/>
      <c r="S337" s="2"/>
    </row>
    <row r="338" spans="2:19" ht="21">
      <c r="B338" s="1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2"/>
      <c r="R338" s="2"/>
      <c r="S338" s="2"/>
    </row>
    <row r="339" spans="2:19" ht="21">
      <c r="B339" s="1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2"/>
      <c r="R339" s="2"/>
      <c r="S339" s="2"/>
    </row>
    <row r="340" spans="2:19" ht="21">
      <c r="B340" s="1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2"/>
      <c r="R340" s="2"/>
      <c r="S340" s="2"/>
    </row>
    <row r="341" spans="2:19" ht="21">
      <c r="B341" s="1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2"/>
      <c r="R341" s="2"/>
      <c r="S341" s="2"/>
    </row>
    <row r="342" spans="2:19" ht="21">
      <c r="B342" s="1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2"/>
      <c r="R342" s="2"/>
      <c r="S342" s="2"/>
    </row>
    <row r="343" spans="2:19" ht="21">
      <c r="B343" s="1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2"/>
      <c r="R343" s="2"/>
      <c r="S343" s="2"/>
    </row>
    <row r="344" spans="2:19" ht="21">
      <c r="B344" s="1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2"/>
      <c r="R344" s="2"/>
      <c r="S344" s="2"/>
    </row>
    <row r="345" spans="2:19" ht="21">
      <c r="B345" s="1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2"/>
      <c r="R345" s="2"/>
      <c r="S345" s="2"/>
    </row>
    <row r="346" spans="2:19" ht="21">
      <c r="B346" s="1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2"/>
      <c r="R346" s="2"/>
      <c r="S346" s="2"/>
    </row>
    <row r="347" spans="2:19" ht="21">
      <c r="B347" s="1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2"/>
      <c r="R347" s="2"/>
      <c r="S347" s="2"/>
    </row>
    <row r="348" spans="2:19" ht="21">
      <c r="B348" s="1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2"/>
      <c r="R348" s="2"/>
      <c r="S348" s="2"/>
    </row>
    <row r="349" spans="2:19" ht="21">
      <c r="B349" s="1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2"/>
      <c r="R349" s="2"/>
      <c r="S349" s="2"/>
    </row>
    <row r="350" spans="2:19" ht="21">
      <c r="B350" s="1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2"/>
      <c r="R350" s="2"/>
      <c r="S350" s="2"/>
    </row>
    <row r="351" spans="2:19" ht="21">
      <c r="B351" s="1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2"/>
      <c r="R351" s="2"/>
      <c r="S351" s="2"/>
    </row>
    <row r="352" spans="2:19" ht="21">
      <c r="B352" s="1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2"/>
      <c r="R352" s="2"/>
      <c r="S352" s="2"/>
    </row>
    <row r="353" spans="2:19" ht="21">
      <c r="B353" s="1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2"/>
      <c r="R353" s="2"/>
      <c r="S353" s="2"/>
    </row>
    <row r="354" spans="2:19" ht="21">
      <c r="B354" s="1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2"/>
      <c r="R354" s="2"/>
      <c r="S354" s="2"/>
    </row>
    <row r="355" spans="2:19" ht="21">
      <c r="B355" s="1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2"/>
      <c r="R355" s="2"/>
      <c r="S355" s="2"/>
    </row>
    <row r="356" spans="2:19" ht="21">
      <c r="B356" s="1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2"/>
      <c r="R356" s="2"/>
      <c r="S356" s="2"/>
    </row>
    <row r="357" spans="2:19" ht="21">
      <c r="B357" s="1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2"/>
      <c r="R357" s="2"/>
      <c r="S357" s="2"/>
    </row>
    <row r="358" spans="2:19" ht="21">
      <c r="B358" s="1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2"/>
      <c r="R358" s="2"/>
      <c r="S358" s="2"/>
    </row>
    <row r="359" spans="2:19" ht="21">
      <c r="B359" s="1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2"/>
      <c r="R359" s="2"/>
      <c r="S359" s="2"/>
    </row>
    <row r="360" spans="2:19" ht="21">
      <c r="B360" s="1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2"/>
      <c r="R360" s="2"/>
      <c r="S360" s="2"/>
    </row>
    <row r="361" spans="2:19" ht="21">
      <c r="B361" s="1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2"/>
      <c r="R361" s="2"/>
      <c r="S361" s="2"/>
    </row>
    <row r="362" spans="2:19" ht="21">
      <c r="B362" s="1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2"/>
      <c r="R362" s="2"/>
      <c r="S362" s="2"/>
    </row>
    <row r="363" spans="2:19" ht="21">
      <c r="B363" s="1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2"/>
      <c r="R363" s="2"/>
      <c r="S363" s="2"/>
    </row>
    <row r="364" spans="2:19" ht="21">
      <c r="B364" s="1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2"/>
      <c r="R364" s="2"/>
      <c r="S364" s="2"/>
    </row>
    <row r="365" spans="2:19" ht="21">
      <c r="B365" s="1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2"/>
      <c r="R365" s="2"/>
      <c r="S365" s="2"/>
    </row>
    <row r="366" spans="2:19" ht="21">
      <c r="B366" s="1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2"/>
      <c r="R366" s="2"/>
      <c r="S366" s="2"/>
    </row>
    <row r="367" spans="2:19" ht="21">
      <c r="B367" s="1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2"/>
      <c r="R367" s="2"/>
      <c r="S367" s="2"/>
    </row>
    <row r="368" spans="2:19" ht="21">
      <c r="B368" s="1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2"/>
      <c r="R368" s="2"/>
      <c r="S368" s="2"/>
    </row>
    <row r="369" spans="2:19" ht="21">
      <c r="B369" s="1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2"/>
      <c r="R369" s="2"/>
      <c r="S369" s="2"/>
    </row>
    <row r="370" spans="2:19" ht="21">
      <c r="B370" s="1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2"/>
      <c r="R370" s="2"/>
      <c r="S370" s="2"/>
    </row>
    <row r="371" spans="2:19" ht="21">
      <c r="B371" s="1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2"/>
      <c r="R371" s="2"/>
      <c r="S371" s="2"/>
    </row>
    <row r="372" spans="2:19" ht="21">
      <c r="B372" s="1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2"/>
      <c r="R372" s="2"/>
      <c r="S372" s="2"/>
    </row>
    <row r="373" spans="2:19" ht="21">
      <c r="B373" s="1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2"/>
      <c r="R373" s="2"/>
      <c r="S373" s="2"/>
    </row>
    <row r="374" spans="2:19" ht="21">
      <c r="B374" s="1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2"/>
      <c r="R374" s="2"/>
      <c r="S374" s="2"/>
    </row>
    <row r="375" spans="2:19" ht="21">
      <c r="B375" s="1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2"/>
      <c r="R375" s="2"/>
      <c r="S375" s="2"/>
    </row>
    <row r="376" spans="2:19" ht="21">
      <c r="B376" s="1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2"/>
      <c r="R376" s="2"/>
      <c r="S376" s="2"/>
    </row>
    <row r="377" spans="2:19" ht="21">
      <c r="B377" s="1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2"/>
      <c r="R377" s="2"/>
      <c r="S377" s="2"/>
    </row>
    <row r="378" spans="2:19" ht="21">
      <c r="B378" s="1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2"/>
      <c r="R378" s="2"/>
      <c r="S378" s="2"/>
    </row>
    <row r="379" spans="2:19" ht="21">
      <c r="B379" s="1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2"/>
      <c r="R379" s="2"/>
      <c r="S379" s="2"/>
    </row>
    <row r="380" spans="2:19" ht="21">
      <c r="B380" s="1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2"/>
      <c r="R380" s="2"/>
      <c r="S380" s="2"/>
    </row>
    <row r="381" spans="2:19" ht="21">
      <c r="B381" s="1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2"/>
      <c r="R381" s="2"/>
      <c r="S381" s="2"/>
    </row>
    <row r="382" spans="2:19" ht="21">
      <c r="B382" s="1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2"/>
      <c r="R382" s="2"/>
      <c r="S382" s="2"/>
    </row>
    <row r="383" spans="2:19" ht="21">
      <c r="B383" s="1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2"/>
      <c r="R383" s="2"/>
      <c r="S383" s="2"/>
    </row>
    <row r="384" spans="2:19" ht="21">
      <c r="B384" s="1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2"/>
      <c r="R384" s="2"/>
      <c r="S384" s="2"/>
    </row>
    <row r="385" spans="2:19" ht="21">
      <c r="B385" s="1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2"/>
      <c r="R385" s="2"/>
      <c r="S385" s="2"/>
    </row>
    <row r="386" spans="2:19" ht="21">
      <c r="B386" s="1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2"/>
      <c r="R386" s="2"/>
      <c r="S386" s="2"/>
    </row>
    <row r="387" spans="2:19" ht="21">
      <c r="B387" s="1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2"/>
      <c r="R387" s="2"/>
      <c r="S387" s="2"/>
    </row>
    <row r="388" spans="2:19" ht="21">
      <c r="B388" s="1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2"/>
      <c r="R388" s="2"/>
      <c r="S388" s="2"/>
    </row>
    <row r="389" spans="2:19" ht="21">
      <c r="B389" s="1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2"/>
      <c r="R389" s="2"/>
      <c r="S389" s="2"/>
    </row>
    <row r="390" spans="2:19" ht="21">
      <c r="B390" s="1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2"/>
      <c r="R390" s="2"/>
      <c r="S390" s="2"/>
    </row>
    <row r="391" spans="2:19" ht="21">
      <c r="B391" s="1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2"/>
      <c r="R391" s="2"/>
      <c r="S391" s="2"/>
    </row>
    <row r="392" spans="2:19" ht="21">
      <c r="B392" s="1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2"/>
      <c r="R392" s="2"/>
      <c r="S392" s="2"/>
    </row>
    <row r="393" spans="2:19" ht="21">
      <c r="B393" s="1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2"/>
      <c r="R393" s="2"/>
      <c r="S393" s="2"/>
    </row>
    <row r="394" spans="2:19" ht="21">
      <c r="B394" s="1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2"/>
      <c r="R394" s="2"/>
      <c r="S394" s="2"/>
    </row>
    <row r="395" spans="2:19" ht="21">
      <c r="B395" s="1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2"/>
      <c r="R395" s="2"/>
      <c r="S395" s="2"/>
    </row>
    <row r="396" spans="2:19" ht="21">
      <c r="B396" s="1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2"/>
      <c r="R396" s="2"/>
      <c r="S396" s="2"/>
    </row>
    <row r="397" spans="2:19" ht="21">
      <c r="B397" s="1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2"/>
      <c r="R397" s="2"/>
      <c r="S397" s="2"/>
    </row>
    <row r="398" spans="2:19" ht="21">
      <c r="B398" s="1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2"/>
      <c r="R398" s="2"/>
      <c r="S398" s="2"/>
    </row>
    <row r="399" spans="2:19" ht="21">
      <c r="B399" s="1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2"/>
      <c r="R399" s="2"/>
      <c r="S399" s="2"/>
    </row>
    <row r="400" spans="2:19" ht="21">
      <c r="B400" s="1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2"/>
      <c r="R400" s="2"/>
      <c r="S400" s="2"/>
    </row>
    <row r="401" spans="2:19" ht="21">
      <c r="B401" s="1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2"/>
      <c r="R401" s="2"/>
      <c r="S401" s="2"/>
    </row>
    <row r="402" spans="2:19" ht="21">
      <c r="B402" s="1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2"/>
      <c r="R402" s="2"/>
      <c r="S402" s="2"/>
    </row>
    <row r="403" spans="2:19" ht="21">
      <c r="B403" s="1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2"/>
      <c r="R403" s="2"/>
      <c r="S403" s="2"/>
    </row>
    <row r="404" spans="2:19" ht="21">
      <c r="B404" s="1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2"/>
      <c r="R404" s="2"/>
      <c r="S404" s="2"/>
    </row>
    <row r="405" spans="2:19" ht="21">
      <c r="B405" s="1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2"/>
      <c r="R405" s="2"/>
      <c r="S405" s="2"/>
    </row>
    <row r="406" spans="2:19" ht="21">
      <c r="B406" s="1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2"/>
      <c r="R406" s="2"/>
      <c r="S406" s="2"/>
    </row>
    <row r="407" spans="2:19" ht="21">
      <c r="B407" s="1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2"/>
      <c r="R407" s="2"/>
      <c r="S407" s="2"/>
    </row>
    <row r="408" spans="2:19" ht="21">
      <c r="B408" s="1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2"/>
      <c r="R408" s="2"/>
      <c r="S408" s="2"/>
    </row>
    <row r="409" spans="2:19" ht="21">
      <c r="B409" s="1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2"/>
      <c r="R409" s="2"/>
      <c r="S409" s="2"/>
    </row>
    <row r="410" spans="2:19" ht="21">
      <c r="B410" s="1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2"/>
      <c r="R410" s="2"/>
      <c r="S410" s="2"/>
    </row>
    <row r="411" spans="2:19" ht="21">
      <c r="B411" s="1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2"/>
      <c r="R411" s="2"/>
      <c r="S411" s="2"/>
    </row>
    <row r="412" spans="2:19" ht="21">
      <c r="B412" s="1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2"/>
      <c r="R412" s="2"/>
      <c r="S412" s="2"/>
    </row>
    <row r="413" spans="2:19" ht="21">
      <c r="B413" s="1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2"/>
      <c r="R413" s="2"/>
      <c r="S413" s="2"/>
    </row>
    <row r="414" spans="2:19" ht="21">
      <c r="B414" s="1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2"/>
      <c r="R414" s="2"/>
      <c r="S414" s="2"/>
    </row>
    <row r="415" spans="2:19" ht="21">
      <c r="B415" s="1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2"/>
      <c r="R415" s="2"/>
      <c r="S415" s="2"/>
    </row>
    <row r="416" spans="2:19" ht="21">
      <c r="B416" s="1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2"/>
      <c r="R416" s="2"/>
      <c r="S416" s="2"/>
    </row>
    <row r="417" spans="2:19" ht="21">
      <c r="B417" s="1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2"/>
      <c r="R417" s="2"/>
      <c r="S417" s="2"/>
    </row>
    <row r="418" spans="2:19" ht="21">
      <c r="B418" s="1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2"/>
      <c r="R418" s="2"/>
      <c r="S418" s="2"/>
    </row>
    <row r="419" spans="2:19" ht="21">
      <c r="B419" s="1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2"/>
      <c r="R419" s="2"/>
      <c r="S419" s="2"/>
    </row>
    <row r="420" spans="2:19" ht="21">
      <c r="B420" s="1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2"/>
      <c r="R420" s="2"/>
      <c r="S420" s="2"/>
    </row>
    <row r="421" spans="2:19" ht="21">
      <c r="B421" s="1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2"/>
      <c r="R421" s="2"/>
      <c r="S421" s="2"/>
    </row>
    <row r="422" spans="2:19" ht="21">
      <c r="B422" s="1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2"/>
      <c r="R422" s="2"/>
      <c r="S422" s="2"/>
    </row>
    <row r="423" spans="2:19" ht="21">
      <c r="B423" s="1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2"/>
      <c r="R423" s="2"/>
      <c r="S423" s="2"/>
    </row>
    <row r="424" spans="2:19" ht="21">
      <c r="B424" s="1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2"/>
      <c r="R424" s="2"/>
      <c r="S424" s="2"/>
    </row>
    <row r="425" spans="2:19" ht="21">
      <c r="B425" s="1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2"/>
      <c r="R425" s="2"/>
      <c r="S425" s="2"/>
    </row>
    <row r="426" spans="2:19" ht="21">
      <c r="B426" s="1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2"/>
      <c r="R426" s="2"/>
      <c r="S426" s="2"/>
    </row>
    <row r="427" spans="2:19" ht="21">
      <c r="B427" s="1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2"/>
      <c r="R427" s="2"/>
      <c r="S427" s="2"/>
    </row>
    <row r="428" spans="2:19" ht="21">
      <c r="B428" s="1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2"/>
      <c r="R428" s="2"/>
      <c r="S428" s="2"/>
    </row>
    <row r="429" spans="2:19" ht="21">
      <c r="B429" s="1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2"/>
      <c r="R429" s="2"/>
      <c r="S429" s="2"/>
    </row>
    <row r="430" spans="2:19" ht="21">
      <c r="B430" s="1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2"/>
      <c r="R430" s="2"/>
      <c r="S430" s="2"/>
    </row>
    <row r="431" spans="2:19" ht="21">
      <c r="B431" s="1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2"/>
      <c r="R431" s="2"/>
      <c r="S431" s="2"/>
    </row>
    <row r="432" spans="2:19" ht="21">
      <c r="B432" s="1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2"/>
      <c r="R432" s="2"/>
      <c r="S432" s="2"/>
    </row>
    <row r="433" spans="2:19" ht="21">
      <c r="B433" s="1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2"/>
      <c r="R433" s="2"/>
      <c r="S433" s="2"/>
    </row>
    <row r="434" spans="2:19" ht="21">
      <c r="B434" s="1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2"/>
      <c r="R434" s="2"/>
      <c r="S434" s="2"/>
    </row>
    <row r="435" spans="2:19" ht="21">
      <c r="B435" s="1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2"/>
      <c r="R435" s="2"/>
      <c r="S435" s="2"/>
    </row>
    <row r="436" spans="2:19" ht="21">
      <c r="B436" s="1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2"/>
      <c r="R436" s="2"/>
      <c r="S436" s="2"/>
    </row>
    <row r="437" spans="2:19" ht="21">
      <c r="B437" s="1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2"/>
      <c r="R437" s="2"/>
      <c r="S437" s="2"/>
    </row>
    <row r="438" spans="2:19" ht="21">
      <c r="B438" s="1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2"/>
      <c r="R438" s="2"/>
      <c r="S438" s="2"/>
    </row>
    <row r="439" spans="2:19" ht="21">
      <c r="B439" s="1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2"/>
      <c r="R439" s="2"/>
      <c r="S439" s="2"/>
    </row>
    <row r="440" spans="2:19" ht="21">
      <c r="B440" s="1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2"/>
      <c r="R440" s="2"/>
      <c r="S440" s="2"/>
    </row>
    <row r="441" spans="2:19" ht="21">
      <c r="B441" s="1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2"/>
      <c r="R441" s="2"/>
      <c r="S441" s="2"/>
    </row>
    <row r="442" spans="2:19" ht="21">
      <c r="B442" s="1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2"/>
      <c r="R442" s="2"/>
      <c r="S442" s="2"/>
    </row>
    <row r="443" spans="2:19" ht="21">
      <c r="B443" s="1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2"/>
      <c r="R443" s="2"/>
      <c r="S443" s="2"/>
    </row>
    <row r="444" spans="2:19" ht="21">
      <c r="B444" s="1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2"/>
      <c r="R444" s="2"/>
      <c r="S444" s="2"/>
    </row>
    <row r="445" spans="2:19" ht="21">
      <c r="B445" s="1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2"/>
      <c r="R445" s="2"/>
      <c r="S445" s="2"/>
    </row>
    <row r="446" spans="2:19" ht="21">
      <c r="B446" s="1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2"/>
      <c r="R446" s="2"/>
      <c r="S446" s="2"/>
    </row>
    <row r="447" spans="2:19" ht="21">
      <c r="B447" s="1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2"/>
      <c r="R447" s="2"/>
      <c r="S447" s="2"/>
    </row>
    <row r="448" spans="2:19" ht="21">
      <c r="B448" s="1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2"/>
      <c r="R448" s="2"/>
      <c r="S448" s="2"/>
    </row>
    <row r="449" spans="2:19" ht="21">
      <c r="B449" s="1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2"/>
      <c r="R449" s="2"/>
      <c r="S449" s="2"/>
    </row>
    <row r="450" spans="2:19" ht="21">
      <c r="B450" s="1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2"/>
      <c r="R450" s="2"/>
      <c r="S450" s="2"/>
    </row>
    <row r="451" spans="2:19" ht="21">
      <c r="B451" s="1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2"/>
      <c r="R451" s="2"/>
      <c r="S451" s="2"/>
    </row>
    <row r="452" spans="2:19" ht="21">
      <c r="B452" s="1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2"/>
      <c r="R452" s="2"/>
      <c r="S452" s="2"/>
    </row>
    <row r="453" spans="2:19" ht="21">
      <c r="B453" s="1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2"/>
      <c r="R453" s="2"/>
      <c r="S453" s="2"/>
    </row>
    <row r="454" spans="2:19" ht="21">
      <c r="B454" s="1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2"/>
      <c r="R454" s="2"/>
      <c r="S454" s="2"/>
    </row>
    <row r="455" spans="2:19" ht="21">
      <c r="B455" s="1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2"/>
      <c r="R455" s="2"/>
      <c r="S455" s="2"/>
    </row>
    <row r="456" spans="2:19" ht="21">
      <c r="B456" s="1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2"/>
      <c r="R456" s="2"/>
      <c r="S456" s="2"/>
    </row>
    <row r="457" spans="2:19" ht="21">
      <c r="B457" s="1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2"/>
      <c r="R457" s="2"/>
      <c r="S457" s="2"/>
    </row>
    <row r="458" spans="2:19" ht="21">
      <c r="B458" s="1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2"/>
      <c r="R458" s="2"/>
      <c r="S458" s="2"/>
    </row>
    <row r="459" spans="2:19" ht="21">
      <c r="B459" s="1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2"/>
      <c r="R459" s="2"/>
      <c r="S459" s="2"/>
    </row>
    <row r="460" spans="2:19" ht="21">
      <c r="B460" s="1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2"/>
      <c r="R460" s="2"/>
      <c r="S460" s="2"/>
    </row>
    <row r="461" spans="2:19" ht="21">
      <c r="B461" s="1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2"/>
      <c r="R461" s="2"/>
      <c r="S461" s="2"/>
    </row>
    <row r="462" spans="2:19" ht="21">
      <c r="B462" s="1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2"/>
      <c r="R462" s="2"/>
      <c r="S462" s="2"/>
    </row>
    <row r="463" spans="2:19" ht="21">
      <c r="B463" s="1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2"/>
      <c r="R463" s="2"/>
      <c r="S463" s="2"/>
    </row>
    <row r="464" spans="2:19" ht="21">
      <c r="B464" s="1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2"/>
      <c r="R464" s="2"/>
      <c r="S464" s="2"/>
    </row>
    <row r="465" spans="2:19" ht="21">
      <c r="B465" s="1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2"/>
      <c r="R465" s="2"/>
      <c r="S465" s="2"/>
    </row>
    <row r="466" spans="2:19" ht="21">
      <c r="B466" s="1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2"/>
      <c r="R466" s="2"/>
      <c r="S466" s="2"/>
    </row>
    <row r="467" spans="2:19" ht="21">
      <c r="B467" s="1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2"/>
      <c r="R467" s="2"/>
      <c r="S467" s="2"/>
    </row>
    <row r="468" spans="2:19" ht="21">
      <c r="B468" s="1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2"/>
      <c r="R468" s="2"/>
      <c r="S468" s="2"/>
    </row>
    <row r="469" spans="2:19" ht="21">
      <c r="B469" s="1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2"/>
      <c r="R469" s="2"/>
      <c r="S469" s="2"/>
    </row>
    <row r="470" spans="2:19" ht="21">
      <c r="B470" s="1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2"/>
      <c r="R470" s="2"/>
      <c r="S470" s="2"/>
    </row>
    <row r="471" spans="2:19" ht="21">
      <c r="B471" s="1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2"/>
      <c r="R471" s="2"/>
      <c r="S471" s="2"/>
    </row>
    <row r="472" spans="2:19" ht="21">
      <c r="B472" s="1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2"/>
      <c r="R472" s="2"/>
      <c r="S472" s="2"/>
    </row>
    <row r="473" spans="2:19" ht="21">
      <c r="B473" s="1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2"/>
      <c r="R473" s="2"/>
      <c r="S473" s="2"/>
    </row>
    <row r="474" spans="2:19" ht="21">
      <c r="B474" s="1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2"/>
      <c r="R474" s="2"/>
      <c r="S474" s="2"/>
    </row>
    <row r="475" spans="2:19" ht="21">
      <c r="B475" s="1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2"/>
      <c r="R475" s="2"/>
      <c r="S475" s="2"/>
    </row>
    <row r="476" spans="2:19" ht="21">
      <c r="B476" s="1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2"/>
      <c r="R476" s="2"/>
      <c r="S476" s="2"/>
    </row>
    <row r="477" spans="2:19" ht="21">
      <c r="B477" s="1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2"/>
      <c r="R477" s="2"/>
      <c r="S477" s="2"/>
    </row>
    <row r="478" spans="2:19" ht="21">
      <c r="B478" s="1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2"/>
      <c r="R478" s="2"/>
      <c r="S478" s="2"/>
    </row>
    <row r="479" spans="2:19" ht="21">
      <c r="B479" s="1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2"/>
      <c r="R479" s="2"/>
      <c r="S479" s="2"/>
    </row>
    <row r="480" spans="2:19" ht="21">
      <c r="B480" s="1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2"/>
      <c r="R480" s="2"/>
      <c r="S480" s="2"/>
    </row>
    <row r="481" spans="2:19" ht="21">
      <c r="B481" s="1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2"/>
      <c r="R481" s="2"/>
      <c r="S481" s="2"/>
    </row>
    <row r="482" spans="2:19" ht="21">
      <c r="B482" s="1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2"/>
      <c r="R482" s="2"/>
      <c r="S482" s="2"/>
    </row>
    <row r="483" spans="2:19" ht="21">
      <c r="B483" s="1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2"/>
      <c r="R483" s="2"/>
      <c r="S483" s="2"/>
    </row>
    <row r="484" spans="2:19" ht="21">
      <c r="B484" s="1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2"/>
      <c r="R484" s="2"/>
      <c r="S484" s="2"/>
    </row>
    <row r="485" spans="2:19" ht="21">
      <c r="B485" s="1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2"/>
      <c r="R485" s="2"/>
      <c r="S485" s="2"/>
    </row>
    <row r="486" spans="2:19" ht="21">
      <c r="B486" s="1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2"/>
      <c r="R486" s="2"/>
      <c r="S486" s="2"/>
    </row>
    <row r="487" spans="2:19" ht="21">
      <c r="B487" s="1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2"/>
      <c r="R487" s="2"/>
      <c r="S487" s="2"/>
    </row>
    <row r="488" spans="2:19" ht="21">
      <c r="B488" s="1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2"/>
      <c r="R488" s="2"/>
      <c r="S488" s="2"/>
    </row>
    <row r="489" spans="2:19" ht="21">
      <c r="B489" s="1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2"/>
      <c r="R489" s="2"/>
      <c r="S489" s="2"/>
    </row>
    <row r="490" spans="2:19" ht="21">
      <c r="B490" s="1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2"/>
      <c r="R490" s="2"/>
      <c r="S490" s="2"/>
    </row>
    <row r="491" spans="2:19" ht="21">
      <c r="B491" s="1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2"/>
      <c r="R491" s="2"/>
      <c r="S491" s="2"/>
    </row>
    <row r="492" spans="2:19" ht="21">
      <c r="B492" s="1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2"/>
      <c r="R492" s="2"/>
      <c r="S492" s="2"/>
    </row>
    <row r="493" spans="2:19" ht="21">
      <c r="B493" s="1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2"/>
      <c r="R493" s="2"/>
      <c r="S493" s="2"/>
    </row>
    <row r="494" spans="2:19" ht="21">
      <c r="B494" s="1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2"/>
      <c r="R494" s="2"/>
      <c r="S494" s="2"/>
    </row>
    <row r="495" spans="2:19" ht="21">
      <c r="B495" s="1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2"/>
      <c r="R495" s="2"/>
      <c r="S495" s="2"/>
    </row>
    <row r="496" spans="2:19" ht="21">
      <c r="B496" s="1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2"/>
      <c r="R496" s="2"/>
      <c r="S496" s="2"/>
    </row>
    <row r="497" spans="2:19" ht="21">
      <c r="B497" s="1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2"/>
      <c r="R497" s="2"/>
      <c r="S497" s="2"/>
    </row>
    <row r="498" spans="2:19" ht="21">
      <c r="B498" s="1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2"/>
      <c r="R498" s="2"/>
      <c r="S498" s="2"/>
    </row>
    <row r="499" spans="2:19" ht="21">
      <c r="B499" s="1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2"/>
      <c r="R499" s="2"/>
      <c r="S499" s="2"/>
    </row>
    <row r="500" spans="2:19" ht="21">
      <c r="B500" s="1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2"/>
      <c r="R500" s="2"/>
      <c r="S500" s="2"/>
    </row>
    <row r="501" spans="2:19" ht="21">
      <c r="B501" s="1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2"/>
      <c r="R501" s="2"/>
      <c r="S501" s="2"/>
    </row>
    <row r="502" spans="2:19" ht="21">
      <c r="B502" s="1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2"/>
      <c r="R502" s="2"/>
      <c r="S502" s="2"/>
    </row>
    <row r="503" spans="2:19" ht="21">
      <c r="B503" s="1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2"/>
      <c r="R503" s="2"/>
      <c r="S503" s="2"/>
    </row>
    <row r="504" spans="2:19" ht="21">
      <c r="B504" s="1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2"/>
      <c r="R504" s="2"/>
      <c r="S504" s="2"/>
    </row>
    <row r="505" spans="2:19" ht="21">
      <c r="B505" s="1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2"/>
      <c r="R505" s="2"/>
      <c r="S505" s="2"/>
    </row>
    <row r="506" spans="2:19" ht="21">
      <c r="B506" s="1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2"/>
      <c r="R506" s="2"/>
      <c r="S506" s="2"/>
    </row>
    <row r="507" spans="2:19" ht="21">
      <c r="B507" s="1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2"/>
      <c r="R507" s="2"/>
      <c r="S507" s="2"/>
    </row>
    <row r="508" spans="2:19" ht="21">
      <c r="B508" s="1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2"/>
      <c r="R508" s="2"/>
      <c r="S508" s="2"/>
    </row>
    <row r="509" spans="2:19" ht="21">
      <c r="B509" s="1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2"/>
      <c r="R509" s="2"/>
      <c r="S509" s="2"/>
    </row>
    <row r="510" spans="2:19" ht="21">
      <c r="B510" s="1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2"/>
      <c r="R510" s="2"/>
      <c r="S510" s="2"/>
    </row>
    <row r="511" spans="2:19" ht="21">
      <c r="B511" s="1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2"/>
      <c r="R511" s="2"/>
      <c r="S511" s="2"/>
    </row>
    <row r="512" spans="2:19" ht="21">
      <c r="B512" s="1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2"/>
      <c r="R512" s="2"/>
      <c r="S512" s="2"/>
    </row>
    <row r="513" spans="2:19" ht="21">
      <c r="B513" s="1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2"/>
      <c r="R513" s="2"/>
      <c r="S513" s="2"/>
    </row>
    <row r="514" spans="2:19" ht="21">
      <c r="B514" s="1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2"/>
      <c r="R514" s="2"/>
      <c r="S514" s="2"/>
    </row>
    <row r="515" spans="2:19" ht="21">
      <c r="B515" s="1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2"/>
      <c r="R515" s="2"/>
      <c r="S515" s="2"/>
    </row>
    <row r="516" spans="2:19" ht="21">
      <c r="B516" s="1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2"/>
      <c r="R516" s="2"/>
      <c r="S516" s="2"/>
    </row>
    <row r="517" spans="2:19" ht="21">
      <c r="B517" s="1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2"/>
      <c r="R517" s="2"/>
      <c r="S517" s="2"/>
    </row>
    <row r="518" spans="2:19" ht="21">
      <c r="B518" s="1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2"/>
      <c r="R518" s="2"/>
      <c r="S518" s="2"/>
    </row>
    <row r="519" spans="2:19" ht="21">
      <c r="B519" s="1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2"/>
      <c r="R519" s="2"/>
      <c r="S519" s="2"/>
    </row>
    <row r="520" spans="2:19" ht="21">
      <c r="B520" s="1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2"/>
      <c r="R520" s="2"/>
      <c r="S520" s="2"/>
    </row>
    <row r="521" spans="2:19" ht="21">
      <c r="B521" s="1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2"/>
      <c r="R521" s="2"/>
      <c r="S521" s="2"/>
    </row>
    <row r="522" spans="2:19" ht="21">
      <c r="B522" s="1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2"/>
      <c r="R522" s="2"/>
      <c r="S522" s="2"/>
    </row>
    <row r="523" spans="2:19" ht="21">
      <c r="B523" s="1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2"/>
      <c r="R523" s="2"/>
      <c r="S523" s="2"/>
    </row>
    <row r="524" spans="2:19" ht="21">
      <c r="B524" s="1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2"/>
      <c r="R524" s="2"/>
      <c r="S524" s="2"/>
    </row>
    <row r="525" spans="2:19" ht="21">
      <c r="B525" s="1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2"/>
      <c r="R525" s="2"/>
      <c r="S525" s="2"/>
    </row>
    <row r="526" spans="2:19" ht="21">
      <c r="B526" s="1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2"/>
      <c r="R526" s="2"/>
      <c r="S526" s="2"/>
    </row>
    <row r="527" spans="2:19" ht="21">
      <c r="B527" s="1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2"/>
      <c r="R527" s="2"/>
      <c r="S527" s="2"/>
    </row>
    <row r="528" spans="2:19" ht="21">
      <c r="B528" s="1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2"/>
      <c r="R528" s="2"/>
      <c r="S528" s="2"/>
    </row>
    <row r="529" spans="2:19" ht="21">
      <c r="B529" s="1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2"/>
      <c r="R529" s="2"/>
      <c r="S529" s="2"/>
    </row>
    <row r="530" spans="2:19" ht="21">
      <c r="B530" s="1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2"/>
      <c r="R530" s="2"/>
      <c r="S530" s="2"/>
    </row>
    <row r="531" spans="2:19" ht="21">
      <c r="B531" s="1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2"/>
      <c r="R531" s="2"/>
      <c r="S531" s="2"/>
    </row>
    <row r="532" spans="2:19" ht="21">
      <c r="B532" s="1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2"/>
      <c r="R532" s="2"/>
      <c r="S532" s="2"/>
    </row>
    <row r="533" spans="2:19" ht="21">
      <c r="B533" s="1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2"/>
      <c r="R533" s="2"/>
      <c r="S533" s="2"/>
    </row>
    <row r="534" spans="2:19" ht="21">
      <c r="B534" s="1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2"/>
      <c r="R534" s="2"/>
      <c r="S534" s="2"/>
    </row>
    <row r="535" spans="2:19" ht="21">
      <c r="B535" s="1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2"/>
      <c r="R535" s="2"/>
      <c r="S535" s="2"/>
    </row>
    <row r="536" spans="2:19" ht="21">
      <c r="B536" s="1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2"/>
      <c r="R536" s="2"/>
      <c r="S536" s="2"/>
    </row>
    <row r="537" spans="2:19" ht="21">
      <c r="B537" s="1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2"/>
      <c r="R537" s="2"/>
      <c r="S537" s="2"/>
    </row>
    <row r="538" spans="2:19" ht="21">
      <c r="B538" s="1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2"/>
      <c r="R538" s="2"/>
      <c r="S538" s="2"/>
    </row>
    <row r="539" spans="2:19" ht="21">
      <c r="B539" s="1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2"/>
      <c r="R539" s="2"/>
      <c r="S539" s="2"/>
    </row>
    <row r="540" spans="2:19" ht="21">
      <c r="B540" s="1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2"/>
      <c r="R540" s="2"/>
      <c r="S540" s="2"/>
    </row>
    <row r="541" spans="2:19" ht="21">
      <c r="B541" s="1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2"/>
      <c r="R541" s="2"/>
      <c r="S541" s="2"/>
    </row>
    <row r="542" spans="2:19" ht="21">
      <c r="B542" s="1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2"/>
      <c r="R542" s="2"/>
      <c r="S542" s="2"/>
    </row>
    <row r="543" spans="2:19" ht="21">
      <c r="B543" s="1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2"/>
      <c r="R543" s="2"/>
      <c r="S543" s="2"/>
    </row>
    <row r="544" spans="2:19" ht="21">
      <c r="B544" s="1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2"/>
      <c r="R544" s="2"/>
      <c r="S544" s="2"/>
    </row>
    <row r="545" spans="2:19" ht="21">
      <c r="B545" s="1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2"/>
      <c r="R545" s="2"/>
      <c r="S545" s="2"/>
    </row>
    <row r="546" spans="2:19" ht="21">
      <c r="B546" s="1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2"/>
      <c r="R546" s="2"/>
      <c r="S546" s="2"/>
    </row>
    <row r="547" spans="2:19" ht="21">
      <c r="B547" s="1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2"/>
      <c r="R547" s="2"/>
      <c r="S547" s="2"/>
    </row>
    <row r="548" spans="2:19" ht="21">
      <c r="B548" s="1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2"/>
      <c r="R548" s="2"/>
      <c r="S548" s="2"/>
    </row>
    <row r="549" spans="2:19" ht="21">
      <c r="B549" s="1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2"/>
      <c r="R549" s="2"/>
      <c r="S549" s="2"/>
    </row>
    <row r="550" spans="2:19" ht="21">
      <c r="B550" s="1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2"/>
      <c r="R550" s="2"/>
      <c r="S550" s="2"/>
    </row>
    <row r="551" spans="2:19" ht="21">
      <c r="B551" s="1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2"/>
      <c r="R551" s="2"/>
      <c r="S551" s="2"/>
    </row>
    <row r="552" spans="2:19" ht="21">
      <c r="B552" s="1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2"/>
      <c r="R552" s="2"/>
      <c r="S552" s="2"/>
    </row>
    <row r="553" spans="2:19" ht="21">
      <c r="B553" s="1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2"/>
      <c r="R553" s="2"/>
      <c r="S553" s="2"/>
    </row>
    <row r="554" spans="2:19" ht="21">
      <c r="B554" s="1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2"/>
      <c r="R554" s="2"/>
      <c r="S554" s="2"/>
    </row>
    <row r="555" spans="2:19" ht="21">
      <c r="B555" s="1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2"/>
      <c r="R555" s="2"/>
      <c r="S555" s="2"/>
    </row>
    <row r="556" spans="2:19" ht="21">
      <c r="B556" s="1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2"/>
      <c r="R556" s="2"/>
      <c r="S556" s="2"/>
    </row>
    <row r="557" spans="2:19" ht="21">
      <c r="B557" s="1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2"/>
      <c r="R557" s="2"/>
      <c r="S557" s="2"/>
    </row>
    <row r="558" spans="2:19" ht="21">
      <c r="B558" s="1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2"/>
      <c r="R558" s="2"/>
      <c r="S558" s="2"/>
    </row>
    <row r="559" spans="2:19" ht="21">
      <c r="B559" s="1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2"/>
      <c r="R559" s="2"/>
      <c r="S559" s="2"/>
    </row>
    <row r="560" spans="2:19" ht="21">
      <c r="B560" s="1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2"/>
      <c r="R560" s="2"/>
      <c r="S560" s="2"/>
    </row>
    <row r="561" spans="2:19" ht="21">
      <c r="B561" s="1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2"/>
      <c r="R561" s="2"/>
      <c r="S561" s="2"/>
    </row>
    <row r="562" spans="2:19" ht="21">
      <c r="B562" s="1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2"/>
      <c r="R562" s="2"/>
      <c r="S562" s="2"/>
    </row>
    <row r="563" spans="2:19" ht="21">
      <c r="B563" s="1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2"/>
      <c r="R563" s="2"/>
      <c r="S563" s="2"/>
    </row>
    <row r="564" spans="2:19" ht="21">
      <c r="B564" s="1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2"/>
      <c r="R564" s="2"/>
      <c r="S564" s="2"/>
    </row>
    <row r="565" spans="2:19" ht="21">
      <c r="B565" s="1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2"/>
      <c r="R565" s="2"/>
      <c r="S565" s="2"/>
    </row>
    <row r="566" spans="2:19" ht="21">
      <c r="B566" s="1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2"/>
      <c r="R566" s="2"/>
      <c r="S566" s="2"/>
    </row>
    <row r="567" spans="2:19" ht="21">
      <c r="B567" s="1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2"/>
      <c r="R567" s="2"/>
      <c r="S567" s="2"/>
    </row>
    <row r="568" spans="2:19" ht="21">
      <c r="B568" s="1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2"/>
      <c r="R568" s="2"/>
      <c r="S568" s="2"/>
    </row>
    <row r="569" spans="2:19" ht="21">
      <c r="B569" s="1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2"/>
      <c r="R569" s="2"/>
      <c r="S569" s="2"/>
    </row>
    <row r="570" spans="2:19" ht="21">
      <c r="B570" s="1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2"/>
      <c r="R570" s="2"/>
      <c r="S570" s="2"/>
    </row>
    <row r="571" spans="2:19" ht="21">
      <c r="B571" s="1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2"/>
      <c r="R571" s="2"/>
      <c r="S571" s="2"/>
    </row>
    <row r="572" spans="2:19" ht="21">
      <c r="B572" s="1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2"/>
      <c r="R572" s="2"/>
      <c r="S572" s="2"/>
    </row>
    <row r="573" spans="2:19" ht="21">
      <c r="B573" s="1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2"/>
      <c r="R573" s="2"/>
      <c r="S573" s="2"/>
    </row>
    <row r="574" spans="2:19" ht="21">
      <c r="B574" s="1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2"/>
      <c r="R574" s="2"/>
      <c r="S574" s="2"/>
    </row>
    <row r="575" spans="2:19" ht="21">
      <c r="B575" s="1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2"/>
      <c r="R575" s="2"/>
      <c r="S575" s="2"/>
    </row>
    <row r="576" spans="2:19" ht="21">
      <c r="B576" s="1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2"/>
      <c r="R576" s="2"/>
      <c r="S576" s="2"/>
    </row>
    <row r="577" spans="2:19" ht="21">
      <c r="B577" s="1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2"/>
      <c r="R577" s="2"/>
      <c r="S577" s="2"/>
    </row>
    <row r="578" spans="2:19" ht="21">
      <c r="B578" s="1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2"/>
      <c r="R578" s="2"/>
      <c r="S578" s="2"/>
    </row>
    <row r="579" spans="2:19" ht="21">
      <c r="B579" s="1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2"/>
      <c r="R579" s="2"/>
      <c r="S579" s="2"/>
    </row>
    <row r="580" spans="2:19" ht="21">
      <c r="B580" s="1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2"/>
      <c r="R580" s="2"/>
      <c r="S580" s="2"/>
    </row>
    <row r="581" spans="2:19" ht="21">
      <c r="B581" s="1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2"/>
      <c r="R581" s="2"/>
      <c r="S581" s="2"/>
    </row>
    <row r="582" spans="2:19" ht="21">
      <c r="B582" s="1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2"/>
      <c r="R582" s="2"/>
      <c r="S582" s="2"/>
    </row>
    <row r="583" spans="2:19" ht="21">
      <c r="B583" s="1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2"/>
      <c r="R583" s="2"/>
      <c r="S583" s="2"/>
    </row>
    <row r="584" spans="2:19" ht="21">
      <c r="B584" s="1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2"/>
      <c r="R584" s="2"/>
      <c r="S584" s="2"/>
    </row>
    <row r="585" spans="2:19" ht="21">
      <c r="B585" s="1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2"/>
      <c r="R585" s="2"/>
      <c r="S585" s="2"/>
    </row>
    <row r="586" spans="2:19" ht="21">
      <c r="B586" s="1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2"/>
      <c r="R586" s="2"/>
      <c r="S586" s="2"/>
    </row>
    <row r="587" spans="2:19" ht="21">
      <c r="B587" s="1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2"/>
      <c r="R587" s="2"/>
      <c r="S587" s="2"/>
    </row>
    <row r="588" spans="2:19" ht="21">
      <c r="B588" s="1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2"/>
      <c r="R588" s="2"/>
      <c r="S588" s="2"/>
    </row>
    <row r="589" spans="2:19" ht="21">
      <c r="B589" s="1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2"/>
      <c r="R589" s="2"/>
      <c r="S589" s="2"/>
    </row>
    <row r="590" spans="2:19" ht="21">
      <c r="B590" s="1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2"/>
      <c r="R590" s="2"/>
      <c r="S590" s="2"/>
    </row>
    <row r="591" spans="2:19" ht="21">
      <c r="B591" s="1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2"/>
      <c r="R591" s="2"/>
      <c r="S591" s="2"/>
    </row>
    <row r="592" spans="2:19" ht="21">
      <c r="B592" s="1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2"/>
      <c r="R592" s="2"/>
      <c r="S592" s="2"/>
    </row>
    <row r="593" spans="2:19" ht="21">
      <c r="B593" s="1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2"/>
      <c r="R593" s="2"/>
      <c r="S593" s="2"/>
    </row>
    <row r="594" spans="2:19" ht="21">
      <c r="B594" s="1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2"/>
      <c r="R594" s="2"/>
      <c r="S594" s="2"/>
    </row>
    <row r="595" spans="2:19" ht="21">
      <c r="B595" s="1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2"/>
      <c r="R595" s="2"/>
      <c r="S595" s="2"/>
    </row>
    <row r="596" spans="2:19" ht="21">
      <c r="B596" s="1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2"/>
      <c r="R596" s="2"/>
      <c r="S596" s="2"/>
    </row>
    <row r="597" spans="2:19" ht="21">
      <c r="B597" s="1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2"/>
      <c r="R597" s="2"/>
      <c r="S597" s="2"/>
    </row>
    <row r="598" spans="2:19" ht="21">
      <c r="B598" s="1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2"/>
      <c r="R598" s="2"/>
      <c r="S598" s="2"/>
    </row>
    <row r="599" spans="2:19" ht="21">
      <c r="B599" s="1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2"/>
      <c r="R599" s="2"/>
      <c r="S599" s="2"/>
    </row>
    <row r="600" spans="2:19" ht="21">
      <c r="B600" s="1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2"/>
      <c r="R600" s="2"/>
      <c r="S600" s="2"/>
    </row>
    <row r="601" spans="2:19" ht="21">
      <c r="B601" s="1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2"/>
      <c r="R601" s="2"/>
      <c r="S601" s="2"/>
    </row>
    <row r="602" spans="2:19" ht="21">
      <c r="B602" s="1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2"/>
      <c r="R602" s="2"/>
      <c r="S602" s="2"/>
    </row>
    <row r="603" spans="2:19" ht="21">
      <c r="B603" s="1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2"/>
      <c r="R603" s="2"/>
      <c r="S603" s="2"/>
    </row>
    <row r="604" spans="2:19" ht="21">
      <c r="B604" s="1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2"/>
      <c r="R604" s="2"/>
      <c r="S604" s="2"/>
    </row>
    <row r="605" spans="2:19" ht="21">
      <c r="B605" s="1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2"/>
      <c r="R605" s="2"/>
      <c r="S605" s="2"/>
    </row>
    <row r="606" spans="2:19" ht="21">
      <c r="B606" s="1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2"/>
      <c r="R606" s="2"/>
      <c r="S606" s="2"/>
    </row>
    <row r="607" spans="2:19" ht="21">
      <c r="B607" s="1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2"/>
      <c r="R607" s="2"/>
      <c r="S607" s="2"/>
    </row>
    <row r="608" spans="2:19" ht="21">
      <c r="B608" s="1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2"/>
      <c r="R608" s="2"/>
      <c r="S608" s="2"/>
    </row>
    <row r="609" spans="2:19" ht="21">
      <c r="B609" s="1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2"/>
      <c r="R609" s="2"/>
      <c r="S609" s="2"/>
    </row>
    <row r="610" spans="2:19" ht="21">
      <c r="B610" s="1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2"/>
      <c r="R610" s="2"/>
      <c r="S610" s="2"/>
    </row>
    <row r="611" spans="2:19" ht="21">
      <c r="B611" s="1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2"/>
      <c r="R611" s="2"/>
      <c r="S611" s="2"/>
    </row>
    <row r="612" spans="2:19" ht="21">
      <c r="B612" s="1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2"/>
      <c r="R612" s="2"/>
      <c r="S612" s="2"/>
    </row>
    <row r="613" spans="2:19" ht="21">
      <c r="B613" s="1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2"/>
      <c r="R613" s="2"/>
      <c r="S613" s="2"/>
    </row>
    <row r="614" spans="2:19" ht="21">
      <c r="B614" s="1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2"/>
      <c r="R614" s="2"/>
      <c r="S614" s="2"/>
    </row>
    <row r="615" spans="2:19" ht="21">
      <c r="B615" s="1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2"/>
      <c r="R615" s="2"/>
      <c r="S615" s="2"/>
    </row>
    <row r="616" spans="2:19" ht="21">
      <c r="B616" s="1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2"/>
      <c r="R616" s="2"/>
      <c r="S616" s="2"/>
    </row>
    <row r="617" spans="2:19" ht="21">
      <c r="B617" s="1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2"/>
      <c r="R617" s="2"/>
      <c r="S617" s="2"/>
    </row>
    <row r="618" spans="2:19" ht="21">
      <c r="B618" s="1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2"/>
      <c r="R618" s="2"/>
      <c r="S618" s="2"/>
    </row>
    <row r="619" spans="2:19" ht="21">
      <c r="B619" s="1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2"/>
      <c r="R619" s="2"/>
      <c r="S619" s="2"/>
    </row>
    <row r="620" spans="2:19" ht="21">
      <c r="B620" s="1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2"/>
      <c r="R620" s="2"/>
      <c r="S620" s="2"/>
    </row>
    <row r="621" spans="2:19" ht="21">
      <c r="B621" s="1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2"/>
      <c r="R621" s="2"/>
      <c r="S621" s="2"/>
    </row>
    <row r="622" spans="2:19" ht="21">
      <c r="B622" s="1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2"/>
      <c r="R622" s="2"/>
      <c r="S622" s="2"/>
    </row>
    <row r="623" spans="2:19" ht="21">
      <c r="B623" s="1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2"/>
      <c r="R623" s="2"/>
      <c r="S623" s="2"/>
    </row>
    <row r="624" spans="2:19" ht="21">
      <c r="B624" s="1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2"/>
      <c r="R624" s="2"/>
      <c r="S624" s="2"/>
    </row>
    <row r="625" spans="2:19" ht="21">
      <c r="B625" s="1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2"/>
      <c r="R625" s="2"/>
      <c r="S625" s="2"/>
    </row>
    <row r="626" spans="2:19" ht="21">
      <c r="B626" s="1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2"/>
      <c r="R626" s="2"/>
      <c r="S626" s="2"/>
    </row>
    <row r="627" spans="2:19" ht="21">
      <c r="B627" s="1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2"/>
      <c r="R627" s="2"/>
      <c r="S627" s="2"/>
    </row>
    <row r="628" spans="2:19" ht="21">
      <c r="B628" s="1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2"/>
      <c r="R628" s="2"/>
      <c r="S628" s="2"/>
    </row>
    <row r="629" spans="2:19" ht="21">
      <c r="B629" s="1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2"/>
      <c r="R629" s="2"/>
      <c r="S629" s="2"/>
    </row>
    <row r="630" spans="2:19" ht="21">
      <c r="B630" s="1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2"/>
      <c r="R630" s="2"/>
      <c r="S630" s="2"/>
    </row>
    <row r="631" spans="2:19" ht="21">
      <c r="B631" s="1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2"/>
      <c r="R631" s="2"/>
      <c r="S631" s="2"/>
    </row>
    <row r="632" spans="2:19" ht="21">
      <c r="B632" s="1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2"/>
      <c r="R632" s="2"/>
      <c r="S632" s="2"/>
    </row>
    <row r="633" spans="2:19" ht="21">
      <c r="B633" s="1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2"/>
      <c r="R633" s="2"/>
      <c r="S633" s="2"/>
    </row>
    <row r="634" spans="2:19" ht="21">
      <c r="B634" s="1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2"/>
      <c r="R634" s="2"/>
      <c r="S634" s="2"/>
    </row>
    <row r="635" spans="2:19" ht="21">
      <c r="B635" s="1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2"/>
      <c r="R635" s="2"/>
      <c r="S635" s="2"/>
    </row>
    <row r="636" spans="2:19" ht="21">
      <c r="B636" s="1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2"/>
      <c r="R636" s="2"/>
      <c r="S636" s="2"/>
    </row>
    <row r="637" spans="2:19" ht="21">
      <c r="B637" s="1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2"/>
      <c r="R637" s="2"/>
      <c r="S637" s="2"/>
    </row>
    <row r="638" spans="2:19" ht="21">
      <c r="B638" s="1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2"/>
      <c r="R638" s="2"/>
      <c r="S638" s="2"/>
    </row>
    <row r="639" spans="2:19" ht="21">
      <c r="B639" s="1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2"/>
      <c r="R639" s="2"/>
      <c r="S639" s="2"/>
    </row>
    <row r="640" spans="2:19" ht="21">
      <c r="B640" s="1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2"/>
      <c r="R640" s="2"/>
      <c r="S640" s="2"/>
    </row>
    <row r="641" spans="2:19" ht="21">
      <c r="B641" s="1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2"/>
      <c r="R641" s="2"/>
      <c r="S641" s="2"/>
    </row>
    <row r="642" spans="2:19" ht="21">
      <c r="B642" s="1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2"/>
      <c r="R642" s="2"/>
      <c r="S642" s="2"/>
    </row>
    <row r="643" spans="2:19" ht="21">
      <c r="B643" s="1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2"/>
      <c r="R643" s="2"/>
      <c r="S643" s="2"/>
    </row>
    <row r="644" spans="2:19" ht="21">
      <c r="B644" s="1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2"/>
      <c r="R644" s="2"/>
      <c r="S644" s="2"/>
    </row>
    <row r="645" spans="2:19" ht="21">
      <c r="B645" s="1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2"/>
      <c r="R645" s="2"/>
      <c r="S645" s="2"/>
    </row>
    <row r="646" spans="2:19" ht="21">
      <c r="B646" s="1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2"/>
      <c r="R646" s="2"/>
      <c r="S646" s="2"/>
    </row>
    <row r="647" spans="2:19" ht="21">
      <c r="B647" s="1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2"/>
      <c r="R647" s="2"/>
      <c r="S647" s="2"/>
    </row>
    <row r="648" spans="2:19" ht="21">
      <c r="B648" s="1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2"/>
      <c r="R648" s="2"/>
      <c r="S648" s="2"/>
    </row>
    <row r="649" spans="2:19" ht="21">
      <c r="B649" s="1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2"/>
      <c r="R649" s="2"/>
      <c r="S649" s="2"/>
    </row>
    <row r="650" spans="2:19" ht="21">
      <c r="B650" s="1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2"/>
      <c r="R650" s="2"/>
      <c r="S650" s="2"/>
    </row>
    <row r="651" spans="2:19" ht="21">
      <c r="B651" s="1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2"/>
      <c r="R651" s="2"/>
      <c r="S651" s="2"/>
    </row>
    <row r="652" spans="2:19" ht="21">
      <c r="B652" s="1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2"/>
      <c r="R652" s="2"/>
      <c r="S652" s="2"/>
    </row>
    <row r="653" spans="2:19" ht="21">
      <c r="B653" s="1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2"/>
      <c r="R653" s="2"/>
      <c r="S653" s="2"/>
    </row>
    <row r="654" spans="2:19" ht="21">
      <c r="B654" s="1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2"/>
      <c r="R654" s="2"/>
      <c r="S654" s="2"/>
    </row>
    <row r="655" spans="2:19" ht="21">
      <c r="B655" s="1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2"/>
      <c r="R655" s="2"/>
      <c r="S655" s="2"/>
    </row>
    <row r="656" spans="2:19" ht="21">
      <c r="B656" s="1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2"/>
      <c r="R656" s="2"/>
      <c r="S656" s="2"/>
    </row>
    <row r="657" spans="2:19" ht="21">
      <c r="B657" s="1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2"/>
      <c r="R657" s="2"/>
      <c r="S657" s="2"/>
    </row>
    <row r="658" spans="2:19" ht="21">
      <c r="B658" s="1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2"/>
      <c r="R658" s="2"/>
      <c r="S658" s="2"/>
    </row>
    <row r="659" spans="2:19" ht="21">
      <c r="B659" s="1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2"/>
      <c r="R659" s="2"/>
      <c r="S659" s="2"/>
    </row>
    <row r="660" spans="2:19" ht="21">
      <c r="B660" s="1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2"/>
      <c r="R660" s="2"/>
      <c r="S660" s="2"/>
    </row>
    <row r="661" spans="2:19" ht="21">
      <c r="B661" s="1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2"/>
      <c r="R661" s="2"/>
      <c r="S661" s="2"/>
    </row>
    <row r="662" spans="2:19" ht="21">
      <c r="B662" s="1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2"/>
      <c r="R662" s="2"/>
      <c r="S662" s="2"/>
    </row>
    <row r="663" spans="2:19" ht="21">
      <c r="B663" s="1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2"/>
      <c r="R663" s="2"/>
      <c r="S663" s="2"/>
    </row>
    <row r="664" spans="2:19" ht="21">
      <c r="B664" s="1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2"/>
      <c r="R664" s="2"/>
      <c r="S664" s="2"/>
    </row>
    <row r="665" spans="2:19" ht="21">
      <c r="B665" s="1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2"/>
      <c r="R665" s="2"/>
      <c r="S665" s="2"/>
    </row>
    <row r="666" spans="2:19" ht="21">
      <c r="B666" s="1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2"/>
      <c r="R666" s="2"/>
      <c r="S666" s="2"/>
    </row>
    <row r="667" spans="2:19" ht="21">
      <c r="B667" s="1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2"/>
      <c r="R667" s="2"/>
      <c r="S667" s="2"/>
    </row>
    <row r="668" spans="2:19" ht="21">
      <c r="B668" s="1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2"/>
      <c r="R668" s="2"/>
      <c r="S668" s="2"/>
    </row>
    <row r="669" spans="2:19" ht="21">
      <c r="B669" s="1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2"/>
      <c r="R669" s="2"/>
      <c r="S669" s="2"/>
    </row>
    <row r="670" spans="2:19" ht="21">
      <c r="B670" s="1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2"/>
      <c r="R670" s="2"/>
      <c r="S670" s="2"/>
    </row>
    <row r="671" spans="2:19" ht="21">
      <c r="B671" s="1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2"/>
      <c r="R671" s="2"/>
      <c r="S671" s="2"/>
    </row>
    <row r="672" spans="2:19" ht="21">
      <c r="B672" s="1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2"/>
      <c r="R672" s="2"/>
      <c r="S672" s="2"/>
    </row>
    <row r="673" spans="2:19" ht="21">
      <c r="B673" s="1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2"/>
      <c r="R673" s="2"/>
      <c r="S673" s="2"/>
    </row>
    <row r="674" spans="2:19" ht="21">
      <c r="B674" s="1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2"/>
      <c r="R674" s="2"/>
      <c r="S674" s="2"/>
    </row>
    <row r="675" spans="2:19" ht="21">
      <c r="B675" s="1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2"/>
      <c r="R675" s="2"/>
      <c r="S675" s="2"/>
    </row>
    <row r="676" spans="2:19" ht="21">
      <c r="B676" s="1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2"/>
      <c r="R676" s="2"/>
      <c r="S676" s="2"/>
    </row>
    <row r="677" spans="2:19" ht="21">
      <c r="B677" s="1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2"/>
      <c r="R677" s="2"/>
      <c r="S677" s="2"/>
    </row>
    <row r="678" spans="2:19" ht="21">
      <c r="B678" s="1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2"/>
      <c r="R678" s="2"/>
      <c r="S678" s="2"/>
    </row>
    <row r="679" spans="2:19" ht="21">
      <c r="B679" s="1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2"/>
      <c r="R679" s="2"/>
      <c r="S679" s="2"/>
    </row>
    <row r="680" spans="2:19" ht="21">
      <c r="B680" s="1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2"/>
      <c r="R680" s="2"/>
      <c r="S680" s="2"/>
    </row>
    <row r="681" spans="2:19" ht="21">
      <c r="B681" s="1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2"/>
      <c r="R681" s="2"/>
      <c r="S681" s="2"/>
    </row>
    <row r="682" spans="2:19" ht="21">
      <c r="B682" s="1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2"/>
      <c r="R682" s="2"/>
      <c r="S682" s="2"/>
    </row>
    <row r="683" spans="2:19" ht="21">
      <c r="B683" s="1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2"/>
      <c r="R683" s="2"/>
      <c r="S683" s="2"/>
    </row>
    <row r="684" spans="2:19" ht="21">
      <c r="B684" s="1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2"/>
      <c r="R684" s="2"/>
      <c r="S684" s="2"/>
    </row>
    <row r="685" spans="2:19" ht="21">
      <c r="B685" s="1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2"/>
      <c r="R685" s="2"/>
      <c r="S685" s="2"/>
    </row>
    <row r="686" spans="2:19" ht="21">
      <c r="B686" s="1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2"/>
      <c r="R686" s="2"/>
      <c r="S686" s="2"/>
    </row>
    <row r="687" spans="2:19" ht="21">
      <c r="B687" s="1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2"/>
      <c r="R687" s="2"/>
      <c r="S687" s="2"/>
    </row>
    <row r="688" spans="2:19" ht="21">
      <c r="B688" s="1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2"/>
      <c r="R688" s="2"/>
      <c r="S688" s="2"/>
    </row>
    <row r="689" spans="2:19" ht="21">
      <c r="B689" s="1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2"/>
      <c r="R689" s="2"/>
      <c r="S689" s="2"/>
    </row>
    <row r="690" spans="2:19" ht="21">
      <c r="B690" s="1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2"/>
      <c r="R690" s="2"/>
      <c r="S690" s="2"/>
    </row>
    <row r="691" spans="2:19" ht="21">
      <c r="B691" s="1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2"/>
      <c r="R691" s="2"/>
      <c r="S691" s="2"/>
    </row>
    <row r="692" spans="2:19" ht="21">
      <c r="B692" s="1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2"/>
      <c r="R692" s="2"/>
      <c r="S692" s="2"/>
    </row>
    <row r="693" spans="2:19" ht="21">
      <c r="B693" s="1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2"/>
      <c r="R693" s="2"/>
      <c r="S693" s="2"/>
    </row>
    <row r="694" spans="2:19" ht="21">
      <c r="B694" s="1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2"/>
      <c r="R694" s="2"/>
      <c r="S694" s="2"/>
    </row>
    <row r="695" spans="2:19" ht="21">
      <c r="B695" s="1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2"/>
      <c r="R695" s="2"/>
      <c r="S695" s="2"/>
    </row>
    <row r="696" spans="2:19" ht="21">
      <c r="B696" s="1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2"/>
      <c r="R696" s="2"/>
      <c r="S696" s="2"/>
    </row>
    <row r="697" spans="2:19" ht="21">
      <c r="B697" s="1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2"/>
      <c r="R697" s="2"/>
      <c r="S697" s="2"/>
    </row>
    <row r="698" spans="2:19" ht="21">
      <c r="B698" s="1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2"/>
      <c r="R698" s="2"/>
      <c r="S698" s="2"/>
    </row>
    <row r="699" spans="2:19" ht="21">
      <c r="B699" s="1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2"/>
      <c r="R699" s="2"/>
      <c r="S699" s="2"/>
    </row>
    <row r="700" spans="2:19" ht="21">
      <c r="B700" s="1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2"/>
      <c r="R700" s="2"/>
      <c r="S700" s="2"/>
    </row>
    <row r="701" spans="2:19" ht="21">
      <c r="B701" s="1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2"/>
      <c r="R701" s="2"/>
      <c r="S701" s="2"/>
    </row>
    <row r="702" spans="2:19" ht="21">
      <c r="B702" s="1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2"/>
      <c r="R702" s="2"/>
      <c r="S702" s="2"/>
    </row>
    <row r="703" spans="2:19" ht="21">
      <c r="B703" s="1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2"/>
      <c r="R703" s="2"/>
      <c r="S703" s="2"/>
    </row>
    <row r="704" spans="2:19" ht="21">
      <c r="B704" s="1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2"/>
      <c r="R704" s="2"/>
      <c r="S704" s="2"/>
    </row>
    <row r="705" spans="2:19" ht="21">
      <c r="B705" s="1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2"/>
      <c r="R705" s="2"/>
      <c r="S705" s="2"/>
    </row>
    <row r="706" spans="2:19" ht="21">
      <c r="B706" s="1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2"/>
      <c r="R706" s="2"/>
      <c r="S706" s="2"/>
    </row>
    <row r="707" spans="2:19" ht="21">
      <c r="B707" s="1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2"/>
      <c r="R707" s="2"/>
      <c r="S707" s="2"/>
    </row>
    <row r="708" spans="2:19" ht="21">
      <c r="B708" s="1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2"/>
      <c r="R708" s="2"/>
      <c r="S708" s="2"/>
    </row>
    <row r="709" spans="2:19" ht="21">
      <c r="B709" s="1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2"/>
      <c r="R709" s="2"/>
      <c r="S709" s="2"/>
    </row>
    <row r="710" spans="2:19" ht="21">
      <c r="B710" s="1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2"/>
      <c r="R710" s="2"/>
      <c r="S710" s="2"/>
    </row>
    <row r="711" spans="2:19" ht="21">
      <c r="B711" s="1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2"/>
      <c r="R711" s="2"/>
      <c r="S711" s="2"/>
    </row>
    <row r="712" spans="2:19" ht="21">
      <c r="B712" s="1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2"/>
      <c r="R712" s="2"/>
      <c r="S712" s="2"/>
    </row>
    <row r="713" spans="2:19" ht="21">
      <c r="B713" s="1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2"/>
      <c r="R713" s="2"/>
      <c r="S713" s="2"/>
    </row>
    <row r="714" spans="2:19" ht="21">
      <c r="B714" s="1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2"/>
      <c r="R714" s="2"/>
      <c r="S714" s="2"/>
    </row>
    <row r="715" spans="2:19" ht="21">
      <c r="B715" s="1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2"/>
      <c r="R715" s="2"/>
      <c r="S715" s="2"/>
    </row>
    <row r="716" spans="2:19" ht="21">
      <c r="B716" s="1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2"/>
      <c r="R716" s="2"/>
      <c r="S716" s="2"/>
    </row>
    <row r="717" spans="2:19" ht="21">
      <c r="B717" s="1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2"/>
      <c r="R717" s="2"/>
      <c r="S717" s="2"/>
    </row>
    <row r="718" spans="2:19" ht="21">
      <c r="B718" s="1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2"/>
      <c r="R718" s="2"/>
      <c r="S718" s="2"/>
    </row>
    <row r="719" spans="2:19" ht="21">
      <c r="B719" s="1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2"/>
      <c r="R719" s="2"/>
      <c r="S719" s="2"/>
    </row>
    <row r="720" spans="2:19" ht="21">
      <c r="B720" s="1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2"/>
      <c r="R720" s="2"/>
      <c r="S720" s="2"/>
    </row>
    <row r="721" spans="2:19" ht="21">
      <c r="B721" s="1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2"/>
      <c r="R721" s="2"/>
      <c r="S721" s="2"/>
    </row>
    <row r="722" spans="2:19" ht="21">
      <c r="B722" s="1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2"/>
      <c r="R722" s="2"/>
      <c r="S722" s="2"/>
    </row>
    <row r="723" spans="2:19" ht="21">
      <c r="B723" s="1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2"/>
      <c r="R723" s="2"/>
      <c r="S723" s="2"/>
    </row>
    <row r="724" spans="2:19" ht="21">
      <c r="B724" s="1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2"/>
      <c r="R724" s="2"/>
      <c r="S724" s="2"/>
    </row>
    <row r="725" spans="2:19" ht="21">
      <c r="B725" s="1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2"/>
      <c r="R725" s="2"/>
      <c r="S725" s="2"/>
    </row>
    <row r="726" spans="2:19" ht="21">
      <c r="B726" s="1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2"/>
      <c r="R726" s="2"/>
      <c r="S726" s="2"/>
    </row>
    <row r="727" spans="2:19" ht="21">
      <c r="B727" s="1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2"/>
      <c r="R727" s="2"/>
      <c r="S727" s="2"/>
    </row>
    <row r="728" spans="2:19" ht="21">
      <c r="B728" s="1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2"/>
      <c r="R728" s="2"/>
      <c r="S728" s="2"/>
    </row>
    <row r="729" spans="2:19" ht="21">
      <c r="B729" s="1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2"/>
      <c r="R729" s="2"/>
      <c r="S729" s="2"/>
    </row>
    <row r="730" spans="2:19" ht="21">
      <c r="B730" s="1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2"/>
      <c r="R730" s="2"/>
      <c r="S730" s="2"/>
    </row>
    <row r="731" spans="2:19" ht="21">
      <c r="B731" s="1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2"/>
      <c r="R731" s="2"/>
      <c r="S731" s="2"/>
    </row>
    <row r="732" spans="2:19" ht="21">
      <c r="B732" s="1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2"/>
      <c r="R732" s="2"/>
      <c r="S732" s="2"/>
    </row>
    <row r="733" spans="2:19" ht="21">
      <c r="B733" s="1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2"/>
      <c r="R733" s="2"/>
      <c r="S733" s="2"/>
    </row>
    <row r="734" spans="2:19" ht="21">
      <c r="B734" s="1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2"/>
      <c r="R734" s="2"/>
      <c r="S734" s="2"/>
    </row>
    <row r="735" spans="2:19" ht="21">
      <c r="B735" s="1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2"/>
      <c r="R735" s="2"/>
      <c r="S735" s="2"/>
    </row>
    <row r="736" spans="2:19" ht="21">
      <c r="B736" s="1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2"/>
      <c r="R736" s="2"/>
      <c r="S736" s="2"/>
    </row>
    <row r="737" spans="2:19" ht="21">
      <c r="B737" s="1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2"/>
      <c r="R737" s="2"/>
      <c r="S737" s="2"/>
    </row>
    <row r="738" spans="2:19" ht="21">
      <c r="B738" s="1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2"/>
      <c r="R738" s="2"/>
      <c r="S738" s="2"/>
    </row>
    <row r="739" spans="2:19" ht="21">
      <c r="B739" s="1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2"/>
      <c r="R739" s="2"/>
      <c r="S739" s="2"/>
    </row>
    <row r="740" spans="2:19" ht="21">
      <c r="B740" s="1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2"/>
      <c r="R740" s="2"/>
      <c r="S740" s="2"/>
    </row>
    <row r="741" spans="2:19" ht="21">
      <c r="B741" s="1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2"/>
      <c r="R741" s="2"/>
      <c r="S741" s="2"/>
    </row>
    <row r="742" spans="2:19" ht="21">
      <c r="B742" s="1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2"/>
      <c r="R742" s="2"/>
      <c r="S742" s="2"/>
    </row>
    <row r="743" spans="2:19" ht="21">
      <c r="B743" s="1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2"/>
      <c r="R743" s="2"/>
      <c r="S743" s="2"/>
    </row>
    <row r="744" spans="2:19" ht="21">
      <c r="B744" s="1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2"/>
      <c r="R744" s="2"/>
      <c r="S744" s="2"/>
    </row>
    <row r="745" spans="2:19" ht="21">
      <c r="B745" s="1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2"/>
      <c r="R745" s="2"/>
      <c r="S745" s="2"/>
    </row>
    <row r="746" spans="2:19" ht="21">
      <c r="B746" s="1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2"/>
      <c r="R746" s="2"/>
      <c r="S746" s="2"/>
    </row>
    <row r="747" spans="2:19" ht="21">
      <c r="B747" s="1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2"/>
      <c r="R747" s="2"/>
      <c r="S747" s="2"/>
    </row>
    <row r="748" spans="2:19" ht="21">
      <c r="B748" s="1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2"/>
      <c r="R748" s="2"/>
      <c r="S748" s="2"/>
    </row>
    <row r="749" spans="2:19" ht="21">
      <c r="B749" s="1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2"/>
      <c r="R749" s="2"/>
      <c r="S749" s="2"/>
    </row>
    <row r="750" spans="2:19" ht="21">
      <c r="B750" s="1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2"/>
      <c r="R750" s="2"/>
      <c r="S750" s="2"/>
    </row>
    <row r="751" spans="2:19" ht="21">
      <c r="B751" s="1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2"/>
      <c r="R751" s="2"/>
      <c r="S751" s="2"/>
    </row>
    <row r="752" spans="2:19" ht="21">
      <c r="B752" s="1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2"/>
      <c r="R752" s="2"/>
      <c r="S752" s="2"/>
    </row>
    <row r="753" spans="2:19" ht="21">
      <c r="B753" s="1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2"/>
      <c r="R753" s="2"/>
      <c r="S753" s="2"/>
    </row>
    <row r="754" spans="2:19" ht="21">
      <c r="B754" s="1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2"/>
      <c r="R754" s="2"/>
      <c r="S754" s="2"/>
    </row>
    <row r="755" spans="2:19" ht="21">
      <c r="B755" s="1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2"/>
      <c r="R755" s="2"/>
      <c r="S755" s="2"/>
    </row>
    <row r="756" spans="2:19" ht="21">
      <c r="B756" s="1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2"/>
      <c r="R756" s="2"/>
      <c r="S756" s="2"/>
    </row>
    <row r="757" spans="2:19" ht="21">
      <c r="B757" s="1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2"/>
      <c r="R757" s="2"/>
      <c r="S757" s="2"/>
    </row>
    <row r="758" spans="2:19" ht="21">
      <c r="B758" s="1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2"/>
      <c r="R758" s="2"/>
      <c r="S758" s="2"/>
    </row>
    <row r="759" spans="2:19" ht="21">
      <c r="B759" s="1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2"/>
      <c r="R759" s="2"/>
      <c r="S759" s="2"/>
    </row>
    <row r="760" spans="2:19" ht="21">
      <c r="B760" s="1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2"/>
      <c r="R760" s="2"/>
      <c r="S760" s="2"/>
    </row>
    <row r="761" spans="2:19" ht="21">
      <c r="B761" s="1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2"/>
      <c r="R761" s="2"/>
      <c r="S761" s="2"/>
    </row>
    <row r="762" spans="2:19" ht="21">
      <c r="B762" s="1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2"/>
      <c r="R762" s="2"/>
      <c r="S762" s="2"/>
    </row>
    <row r="763" spans="2:19" ht="21">
      <c r="B763" s="1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2"/>
      <c r="R763" s="2"/>
      <c r="S763" s="2"/>
    </row>
    <row r="764" spans="2:19" ht="21">
      <c r="B764" s="1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2"/>
      <c r="R764" s="2"/>
      <c r="S764" s="2"/>
    </row>
    <row r="765" spans="2:19" ht="21">
      <c r="B765" s="1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2"/>
      <c r="R765" s="2"/>
      <c r="S765" s="2"/>
    </row>
    <row r="766" spans="2:19" ht="21">
      <c r="B766" s="1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2"/>
      <c r="R766" s="2"/>
      <c r="S766" s="2"/>
    </row>
    <row r="767" spans="2:19" ht="21">
      <c r="B767" s="1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2"/>
      <c r="R767" s="2"/>
      <c r="S767" s="2"/>
    </row>
    <row r="768" spans="2:19" ht="21">
      <c r="B768" s="1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2"/>
      <c r="R768" s="2"/>
      <c r="S768" s="2"/>
    </row>
    <row r="769" spans="2:19" ht="21">
      <c r="B769" s="1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2"/>
      <c r="R769" s="2"/>
      <c r="S769" s="2"/>
    </row>
    <row r="770" spans="2:19" ht="21">
      <c r="B770" s="1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2"/>
      <c r="R770" s="2"/>
      <c r="S770" s="2"/>
    </row>
    <row r="771" spans="2:19" ht="21">
      <c r="B771" s="1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2"/>
      <c r="R771" s="2"/>
      <c r="S771" s="2"/>
    </row>
    <row r="772" spans="2:19" ht="21">
      <c r="B772" s="1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2"/>
      <c r="R772" s="2"/>
      <c r="S772" s="2"/>
    </row>
    <row r="773" spans="2:19" ht="21">
      <c r="B773" s="1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2"/>
      <c r="R773" s="2"/>
      <c r="S773" s="2"/>
    </row>
    <row r="774" spans="2:19" ht="21">
      <c r="B774" s="1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2"/>
      <c r="R774" s="2"/>
      <c r="S774" s="2"/>
    </row>
    <row r="775" spans="2:19" ht="21">
      <c r="B775" s="1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2"/>
      <c r="R775" s="2"/>
      <c r="S775" s="2"/>
    </row>
    <row r="776" spans="2:19" ht="21">
      <c r="B776" s="1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2"/>
      <c r="R776" s="2"/>
      <c r="S776" s="2"/>
    </row>
    <row r="777" spans="2:19" ht="21">
      <c r="B777" s="1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2"/>
      <c r="R777" s="2"/>
      <c r="S777" s="2"/>
    </row>
    <row r="778" spans="2:19" ht="21">
      <c r="B778" s="1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2"/>
      <c r="R778" s="2"/>
      <c r="S778" s="2"/>
    </row>
    <row r="779" spans="2:19" ht="21">
      <c r="B779" s="1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2"/>
      <c r="R779" s="2"/>
      <c r="S779" s="2"/>
    </row>
    <row r="780" spans="2:19" ht="21">
      <c r="B780" s="1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2"/>
      <c r="R780" s="2"/>
      <c r="S780" s="2"/>
    </row>
    <row r="781" spans="2:19" ht="21">
      <c r="B781" s="1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2"/>
      <c r="R781" s="2"/>
      <c r="S781" s="2"/>
    </row>
    <row r="782" spans="2:19" ht="21">
      <c r="B782" s="1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2"/>
      <c r="R782" s="2"/>
      <c r="S782" s="2"/>
    </row>
    <row r="783" spans="2:19" ht="21">
      <c r="B783" s="1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2"/>
      <c r="R783" s="2"/>
      <c r="S783" s="2"/>
    </row>
    <row r="784" spans="2:19" ht="21">
      <c r="B784" s="1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2"/>
      <c r="R784" s="2"/>
      <c r="S784" s="2"/>
    </row>
    <row r="785" spans="2:19" ht="21">
      <c r="B785" s="1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2"/>
      <c r="R785" s="2"/>
      <c r="S785" s="2"/>
    </row>
    <row r="786" spans="2:19" ht="21">
      <c r="B786" s="1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2"/>
      <c r="R786" s="2"/>
      <c r="S786" s="2"/>
    </row>
    <row r="787" spans="2:19" ht="21">
      <c r="B787" s="1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2"/>
      <c r="R787" s="2"/>
      <c r="S787" s="2"/>
    </row>
    <row r="788" spans="2:19" ht="21">
      <c r="B788" s="1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2"/>
      <c r="R788" s="2"/>
      <c r="S788" s="2"/>
    </row>
    <row r="789" spans="2:19" ht="21">
      <c r="B789" s="1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2"/>
      <c r="R789" s="2"/>
      <c r="S789" s="2"/>
    </row>
    <row r="790" spans="2:19" ht="21">
      <c r="B790" s="1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2"/>
      <c r="R790" s="2"/>
      <c r="S790" s="2"/>
    </row>
    <row r="791" spans="2:19" ht="21">
      <c r="B791" s="1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2"/>
      <c r="R791" s="2"/>
      <c r="S791" s="2"/>
    </row>
    <row r="792" spans="2:19" ht="21">
      <c r="B792" s="1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2"/>
      <c r="R792" s="2"/>
      <c r="S792" s="2"/>
    </row>
    <row r="793" spans="2:19" ht="21">
      <c r="B793" s="1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2"/>
      <c r="R793" s="2"/>
      <c r="S793" s="2"/>
    </row>
    <row r="794" spans="2:19" ht="21">
      <c r="B794" s="1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2"/>
      <c r="R794" s="2"/>
      <c r="S794" s="2"/>
    </row>
    <row r="795" spans="2:19" ht="21">
      <c r="B795" s="1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2"/>
      <c r="R795" s="2"/>
      <c r="S795" s="2"/>
    </row>
    <row r="796" spans="2:19" ht="21">
      <c r="B796" s="1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2"/>
      <c r="R796" s="2"/>
      <c r="S796" s="2"/>
    </row>
    <row r="797" spans="2:19" ht="21">
      <c r="B797" s="1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2"/>
      <c r="R797" s="2"/>
      <c r="S797" s="2"/>
    </row>
    <row r="798" spans="2:19" ht="21">
      <c r="B798" s="1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2"/>
      <c r="R798" s="2"/>
      <c r="S798" s="2"/>
    </row>
    <row r="799" spans="2:19" ht="21">
      <c r="B799" s="1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2"/>
      <c r="R799" s="2"/>
      <c r="S799" s="2"/>
    </row>
    <row r="800" spans="2:19" ht="21">
      <c r="B800" s="1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2"/>
      <c r="R800" s="2"/>
      <c r="S800" s="2"/>
    </row>
    <row r="801" spans="2:19" ht="21">
      <c r="B801" s="1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2"/>
      <c r="R801" s="2"/>
      <c r="S801" s="2"/>
    </row>
    <row r="802" spans="2:19" ht="21">
      <c r="B802" s="1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2"/>
      <c r="R802" s="2"/>
      <c r="S802" s="2"/>
    </row>
    <row r="803" spans="2:19" ht="21">
      <c r="B803" s="1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2"/>
      <c r="R803" s="2"/>
      <c r="S803" s="2"/>
    </row>
    <row r="804" spans="2:19" ht="21">
      <c r="B804" s="1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2"/>
      <c r="R804" s="2"/>
      <c r="S804" s="2"/>
    </row>
    <row r="805" spans="2:19" ht="21">
      <c r="B805" s="1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2"/>
      <c r="R805" s="2"/>
      <c r="S805" s="2"/>
    </row>
    <row r="806" spans="2:19" ht="21">
      <c r="B806" s="1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2"/>
      <c r="R806" s="2"/>
      <c r="S806" s="2"/>
    </row>
    <row r="807" spans="2:19" ht="21">
      <c r="B807" s="1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2"/>
      <c r="R807" s="2"/>
      <c r="S807" s="2"/>
    </row>
    <row r="808" spans="2:19" ht="21">
      <c r="B808" s="1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2"/>
      <c r="R808" s="2"/>
      <c r="S808" s="2"/>
    </row>
    <row r="809" spans="2:19" ht="21">
      <c r="B809" s="1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2"/>
      <c r="R809" s="2"/>
      <c r="S809" s="2"/>
    </row>
    <row r="810" spans="2:19" ht="21">
      <c r="B810" s="1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2"/>
      <c r="R810" s="2"/>
      <c r="S810" s="2"/>
    </row>
    <row r="811" spans="2:19" ht="21">
      <c r="B811" s="1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2"/>
      <c r="R811" s="2"/>
      <c r="S811" s="2"/>
    </row>
    <row r="812" spans="2:19" ht="21">
      <c r="B812" s="1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2"/>
      <c r="R812" s="2"/>
      <c r="S812" s="2"/>
    </row>
    <row r="813" spans="2:19" ht="21">
      <c r="B813" s="1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2"/>
      <c r="R813" s="2"/>
      <c r="S813" s="2"/>
    </row>
    <row r="814" spans="2:19" ht="21">
      <c r="B814" s="1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2"/>
      <c r="R814" s="2"/>
      <c r="S814" s="2"/>
    </row>
    <row r="815" spans="2:19" ht="21">
      <c r="B815" s="1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2"/>
      <c r="R815" s="2"/>
      <c r="S815" s="2"/>
    </row>
    <row r="816" spans="2:19" ht="21">
      <c r="B816" s="1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2"/>
      <c r="R816" s="2"/>
      <c r="S816" s="2"/>
    </row>
    <row r="817" spans="2:19" ht="21">
      <c r="B817" s="1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2"/>
      <c r="R817" s="2"/>
      <c r="S817" s="2"/>
    </row>
    <row r="818" spans="2:19" ht="21">
      <c r="B818" s="1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2"/>
      <c r="R818" s="2"/>
      <c r="S818" s="2"/>
    </row>
    <row r="819" spans="2:19" ht="21">
      <c r="B819" s="1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2"/>
      <c r="R819" s="2"/>
      <c r="S819" s="2"/>
    </row>
    <row r="820" spans="2:19" ht="21">
      <c r="B820" s="1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2"/>
      <c r="R820" s="2"/>
      <c r="S820" s="2"/>
    </row>
    <row r="821" spans="2:19" ht="21">
      <c r="B821" s="1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2"/>
      <c r="R821" s="2"/>
      <c r="S821" s="2"/>
    </row>
    <row r="822" spans="2:19" ht="21">
      <c r="B822" s="1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2"/>
      <c r="R822" s="2"/>
      <c r="S822" s="2"/>
    </row>
    <row r="823" spans="2:19" ht="21">
      <c r="B823" s="1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2"/>
      <c r="R823" s="2"/>
      <c r="S823" s="2"/>
    </row>
    <row r="824" spans="2:19" ht="21">
      <c r="B824" s="1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2"/>
      <c r="R824" s="2"/>
      <c r="S824" s="2"/>
    </row>
    <row r="825" spans="2:19" ht="21">
      <c r="B825" s="1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2"/>
      <c r="R825" s="2"/>
      <c r="S825" s="2"/>
    </row>
    <row r="826" spans="2:19" ht="21">
      <c r="B826" s="1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2"/>
      <c r="R826" s="2"/>
      <c r="S826" s="2"/>
    </row>
    <row r="827" spans="2:19" ht="21">
      <c r="B827" s="1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2"/>
      <c r="R827" s="2"/>
      <c r="S827" s="2"/>
    </row>
    <row r="828" spans="2:19" ht="21">
      <c r="B828" s="1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2"/>
      <c r="R828" s="2"/>
      <c r="S828" s="2"/>
    </row>
    <row r="829" spans="2:19" ht="21">
      <c r="B829" s="1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2"/>
      <c r="R829" s="2"/>
      <c r="S829" s="2"/>
    </row>
    <row r="830" spans="2:19" ht="21">
      <c r="B830" s="1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2"/>
      <c r="R830" s="2"/>
      <c r="S830" s="2"/>
    </row>
    <row r="831" spans="2:19" ht="21">
      <c r="B831" s="1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2"/>
      <c r="R831" s="2"/>
      <c r="S831" s="2"/>
    </row>
    <row r="832" spans="2:19" ht="21">
      <c r="B832" s="1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2"/>
      <c r="R832" s="2"/>
      <c r="S832" s="2"/>
    </row>
    <row r="833" spans="2:19" ht="21">
      <c r="B833" s="1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2"/>
      <c r="R833" s="2"/>
      <c r="S833" s="2"/>
    </row>
    <row r="834" spans="2:19" ht="21">
      <c r="B834" s="1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2"/>
      <c r="R834" s="2"/>
      <c r="S834" s="2"/>
    </row>
    <row r="835" spans="2:19" ht="21">
      <c r="B835" s="1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2"/>
      <c r="R835" s="2"/>
      <c r="S835" s="2"/>
    </row>
    <row r="836" spans="2:19" ht="21">
      <c r="B836" s="1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2"/>
      <c r="R836" s="2"/>
      <c r="S836" s="2"/>
    </row>
    <row r="837" spans="2:19" ht="21">
      <c r="B837" s="1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2"/>
      <c r="R837" s="2"/>
      <c r="S837" s="2"/>
    </row>
    <row r="838" spans="2:19" ht="21">
      <c r="B838" s="1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2"/>
      <c r="R838" s="2"/>
      <c r="S838" s="2"/>
    </row>
    <row r="839" spans="2:19" ht="21">
      <c r="B839" s="1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2"/>
      <c r="R839" s="2"/>
      <c r="S839" s="2"/>
    </row>
    <row r="840" spans="2:19" ht="21">
      <c r="B840" s="1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2"/>
      <c r="R840" s="2"/>
      <c r="S840" s="2"/>
    </row>
    <row r="841" spans="2:19" ht="21">
      <c r="B841" s="1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2"/>
      <c r="R841" s="2"/>
      <c r="S841" s="2"/>
    </row>
    <row r="842" spans="2:19" ht="21">
      <c r="B842" s="1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2"/>
      <c r="R842" s="2"/>
      <c r="S842" s="2"/>
    </row>
    <row r="843" spans="2:19" ht="21">
      <c r="B843" s="1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2"/>
      <c r="R843" s="2"/>
      <c r="S843" s="2"/>
    </row>
    <row r="844" spans="2:19" ht="21">
      <c r="B844" s="1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2"/>
      <c r="R844" s="2"/>
      <c r="S844" s="2"/>
    </row>
    <row r="845" spans="2:19" ht="21">
      <c r="B845" s="1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2"/>
      <c r="R845" s="2"/>
      <c r="S845" s="2"/>
    </row>
    <row r="846" spans="2:19" ht="21">
      <c r="B846" s="1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2"/>
      <c r="R846" s="2"/>
      <c r="S846" s="2"/>
    </row>
    <row r="847" spans="2:19" ht="21">
      <c r="B847" s="1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2"/>
      <c r="R847" s="2"/>
      <c r="S847" s="2"/>
    </row>
    <row r="848" spans="2:19" ht="21">
      <c r="B848" s="1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2"/>
      <c r="R848" s="2"/>
      <c r="S848" s="2"/>
    </row>
    <row r="849" spans="2:19" ht="21">
      <c r="B849" s="1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2"/>
      <c r="R849" s="2"/>
      <c r="S849" s="2"/>
    </row>
    <row r="850" spans="2:19" ht="21">
      <c r="B850" s="1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2"/>
      <c r="R850" s="2"/>
      <c r="S850" s="2"/>
    </row>
    <row r="851" spans="2:19" ht="21">
      <c r="B851" s="1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2"/>
      <c r="R851" s="2"/>
      <c r="S851" s="2"/>
    </row>
    <row r="852" spans="2:19" ht="21">
      <c r="B852" s="1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2"/>
      <c r="R852" s="2"/>
      <c r="S852" s="2"/>
    </row>
    <row r="853" spans="2:19" ht="21">
      <c r="B853" s="1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2"/>
      <c r="R853" s="2"/>
      <c r="S853" s="2"/>
    </row>
    <row r="854" spans="2:19" ht="21">
      <c r="B854" s="1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2"/>
      <c r="R854" s="2"/>
      <c r="S854" s="2"/>
    </row>
    <row r="855" spans="2:19" ht="21">
      <c r="B855" s="1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2"/>
      <c r="R855" s="2"/>
      <c r="S855" s="2"/>
    </row>
    <row r="856" spans="2:19" ht="21">
      <c r="B856" s="1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2"/>
      <c r="R856" s="2"/>
      <c r="S856" s="2"/>
    </row>
    <row r="857" spans="2:19" ht="21">
      <c r="B857" s="1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2"/>
      <c r="R857" s="2"/>
      <c r="S857" s="2"/>
    </row>
    <row r="858" spans="2:19" ht="21">
      <c r="B858" s="1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2"/>
      <c r="R858" s="2"/>
      <c r="S858" s="2"/>
    </row>
    <row r="859" spans="2:19" ht="21">
      <c r="B859" s="1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2"/>
      <c r="R859" s="2"/>
      <c r="S859" s="2"/>
    </row>
    <row r="860" spans="2:19" ht="21">
      <c r="B860" s="1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2"/>
      <c r="R860" s="2"/>
      <c r="S860" s="2"/>
    </row>
    <row r="861" spans="2:19" ht="21">
      <c r="B861" s="1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2"/>
      <c r="R861" s="2"/>
      <c r="S861" s="2"/>
    </row>
    <row r="862" spans="2:19" ht="21">
      <c r="B862" s="1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2"/>
      <c r="R862" s="2"/>
      <c r="S862" s="2"/>
    </row>
    <row r="863" spans="2:19" ht="21">
      <c r="B863" s="1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2"/>
      <c r="R863" s="2"/>
      <c r="S863" s="2"/>
    </row>
    <row r="864" spans="2:19" ht="21">
      <c r="B864" s="1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2"/>
      <c r="R864" s="2"/>
      <c r="S864" s="2"/>
    </row>
    <row r="865" spans="2:19" ht="21">
      <c r="B865" s="1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2"/>
      <c r="R865" s="2"/>
      <c r="S865" s="2"/>
    </row>
    <row r="866" spans="2:19" ht="21">
      <c r="B866" s="1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2"/>
      <c r="R866" s="2"/>
      <c r="S866" s="2"/>
    </row>
    <row r="867" spans="2:19" ht="21">
      <c r="B867" s="1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2"/>
      <c r="R867" s="2"/>
      <c r="S867" s="2"/>
    </row>
    <row r="868" spans="2:19" ht="21">
      <c r="B868" s="1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2"/>
      <c r="R868" s="2"/>
      <c r="S868" s="2"/>
    </row>
    <row r="869" spans="2:19" ht="21">
      <c r="B869" s="1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2"/>
      <c r="R869" s="2"/>
      <c r="S869" s="2"/>
    </row>
    <row r="870" spans="2:19" ht="21">
      <c r="B870" s="1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2"/>
      <c r="R870" s="2"/>
      <c r="S870" s="2"/>
    </row>
    <row r="871" spans="2:19" ht="21">
      <c r="B871" s="1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2"/>
      <c r="R871" s="2"/>
      <c r="S871" s="2"/>
    </row>
    <row r="872" spans="2:19" ht="21">
      <c r="B872" s="1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2"/>
      <c r="R872" s="2"/>
      <c r="S872" s="2"/>
    </row>
    <row r="873" spans="2:19" ht="21">
      <c r="B873" s="1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2"/>
      <c r="R873" s="2"/>
      <c r="S873" s="2"/>
    </row>
    <row r="874" spans="2:19" ht="21">
      <c r="B874" s="1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2"/>
      <c r="R874" s="2"/>
      <c r="S874" s="2"/>
    </row>
    <row r="875" spans="2:19" ht="21">
      <c r="B875" s="1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2"/>
      <c r="R875" s="2"/>
      <c r="S875" s="2"/>
    </row>
    <row r="876" spans="2:19" ht="21">
      <c r="B876" s="1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2"/>
      <c r="R876" s="2"/>
      <c r="S876" s="2"/>
    </row>
    <row r="877" spans="2:19" ht="21">
      <c r="B877" s="1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2"/>
      <c r="R877" s="2"/>
      <c r="S877" s="2"/>
    </row>
    <row r="878" spans="2:19" ht="21">
      <c r="B878" s="1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2"/>
      <c r="R878" s="2"/>
      <c r="S878" s="2"/>
    </row>
    <row r="879" spans="2:19" ht="21">
      <c r="B879" s="1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2"/>
      <c r="R879" s="2"/>
      <c r="S879" s="2"/>
    </row>
    <row r="880" spans="2:19" ht="21">
      <c r="B880" s="1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2"/>
      <c r="R880" s="2"/>
      <c r="S880" s="2"/>
    </row>
    <row r="881" spans="2:19" ht="21">
      <c r="B881" s="1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2"/>
      <c r="R881" s="2"/>
      <c r="S881" s="2"/>
    </row>
    <row r="882" spans="2:19" ht="21">
      <c r="B882" s="1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2"/>
      <c r="R882" s="2"/>
      <c r="S882" s="2"/>
    </row>
    <row r="883" spans="2:19" ht="21">
      <c r="B883" s="1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2"/>
      <c r="R883" s="2"/>
      <c r="S883" s="2"/>
    </row>
    <row r="884" spans="2:19" ht="21">
      <c r="B884" s="1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2"/>
      <c r="R884" s="2"/>
      <c r="S884" s="2"/>
    </row>
    <row r="885" spans="2:19" ht="21">
      <c r="B885" s="1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2"/>
      <c r="R885" s="2"/>
      <c r="S885" s="2"/>
    </row>
    <row r="886" spans="2:19" ht="21">
      <c r="B886" s="1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2"/>
      <c r="R886" s="2"/>
      <c r="S886" s="2"/>
    </row>
    <row r="887" spans="2:19" ht="21">
      <c r="B887" s="1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2"/>
      <c r="R887" s="2"/>
      <c r="S887" s="2"/>
    </row>
    <row r="888" spans="2:19" ht="21">
      <c r="B888" s="1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2"/>
      <c r="R888" s="2"/>
      <c r="S888" s="2"/>
    </row>
    <row r="889" spans="2:19" ht="21">
      <c r="B889" s="1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2"/>
      <c r="R889" s="2"/>
      <c r="S889" s="2"/>
    </row>
    <row r="890" spans="2:19" ht="21">
      <c r="B890" s="1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2"/>
      <c r="R890" s="2"/>
      <c r="S890" s="2"/>
    </row>
    <row r="891" spans="2:19" ht="21">
      <c r="B891" s="1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2"/>
      <c r="R891" s="2"/>
      <c r="S891" s="2"/>
    </row>
    <row r="892" spans="2:19" ht="21">
      <c r="B892" s="1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2"/>
      <c r="R892" s="2"/>
      <c r="S892" s="2"/>
    </row>
    <row r="893" spans="2:19" ht="21">
      <c r="B893" s="1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2"/>
      <c r="R893" s="2"/>
      <c r="S893" s="2"/>
    </row>
    <row r="894" spans="2:19" ht="21">
      <c r="B894" s="1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2"/>
      <c r="R894" s="2"/>
      <c r="S894" s="2"/>
    </row>
    <row r="895" spans="2:19" ht="21">
      <c r="B895" s="1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2"/>
      <c r="R895" s="2"/>
      <c r="S895" s="2"/>
    </row>
    <row r="896" spans="2:19" ht="21">
      <c r="B896" s="1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2"/>
      <c r="R896" s="2"/>
      <c r="S896" s="2"/>
    </row>
    <row r="897" spans="2:19" ht="21">
      <c r="B897" s="1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2"/>
      <c r="R897" s="2"/>
      <c r="S897" s="2"/>
    </row>
    <row r="898" spans="2:19" ht="21">
      <c r="B898" s="1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2"/>
      <c r="R898" s="2"/>
      <c r="S898" s="2"/>
    </row>
    <row r="899" spans="2:19" ht="21">
      <c r="B899" s="1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2"/>
      <c r="R899" s="2"/>
      <c r="S899" s="2"/>
    </row>
    <row r="900" spans="2:19" ht="21">
      <c r="B900" s="1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2"/>
      <c r="R900" s="2"/>
      <c r="S900" s="2"/>
    </row>
    <row r="901" spans="2:19" ht="21">
      <c r="B901" s="1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2"/>
      <c r="R901" s="2"/>
      <c r="S901" s="2"/>
    </row>
    <row r="902" spans="2:19" ht="21">
      <c r="B902" s="1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2"/>
      <c r="R902" s="2"/>
      <c r="S902" s="2"/>
    </row>
    <row r="903" spans="2:19" ht="21">
      <c r="B903" s="1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2"/>
      <c r="R903" s="2"/>
      <c r="S903" s="2"/>
    </row>
    <row r="904" spans="2:19" ht="21">
      <c r="B904" s="1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2"/>
      <c r="R904" s="2"/>
      <c r="S904" s="2"/>
    </row>
    <row r="905" spans="2:19" ht="21">
      <c r="B905" s="1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2"/>
      <c r="R905" s="2"/>
      <c r="S905" s="2"/>
    </row>
    <row r="906" spans="2:19" ht="21">
      <c r="B906" s="1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2"/>
      <c r="R906" s="2"/>
      <c r="S906" s="2"/>
    </row>
    <row r="907" spans="2:19" ht="21">
      <c r="B907" s="1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2"/>
      <c r="R907" s="2"/>
      <c r="S907" s="2"/>
    </row>
    <row r="908" spans="2:19" ht="21">
      <c r="B908" s="1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2"/>
      <c r="R908" s="2"/>
      <c r="S908" s="2"/>
    </row>
    <row r="909" spans="2:19" ht="21">
      <c r="B909" s="1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2"/>
      <c r="R909" s="2"/>
      <c r="S909" s="2"/>
    </row>
    <row r="910" spans="2:19" ht="21">
      <c r="B910" s="1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2"/>
      <c r="R910" s="2"/>
      <c r="S910" s="2"/>
    </row>
    <row r="911" spans="2:19" ht="21">
      <c r="B911" s="1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2"/>
      <c r="R911" s="2"/>
      <c r="S911" s="2"/>
    </row>
    <row r="912" spans="2:19" ht="21">
      <c r="B912" s="1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2"/>
      <c r="R912" s="2"/>
      <c r="S912" s="2"/>
    </row>
    <row r="913" spans="2:19" ht="21">
      <c r="B913" s="1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2"/>
      <c r="R913" s="2"/>
      <c r="S913" s="2"/>
    </row>
    <row r="914" spans="2:19" ht="21">
      <c r="B914" s="1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2"/>
      <c r="R914" s="2"/>
      <c r="S914" s="2"/>
    </row>
    <row r="915" spans="2:19" ht="21">
      <c r="B915" s="1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2"/>
      <c r="R915" s="2"/>
      <c r="S915" s="2"/>
    </row>
    <row r="916" spans="2:19" ht="21">
      <c r="B916" s="1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2"/>
      <c r="R916" s="2"/>
      <c r="S916" s="2"/>
    </row>
    <row r="917" spans="2:19" ht="21">
      <c r="B917" s="1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2"/>
      <c r="R917" s="2"/>
      <c r="S917" s="2"/>
    </row>
    <row r="918" spans="2:19" ht="21">
      <c r="B918" s="1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2"/>
      <c r="R918" s="2"/>
      <c r="S918" s="2"/>
    </row>
    <row r="919" spans="2:19" ht="21">
      <c r="B919" s="1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2"/>
      <c r="R919" s="2"/>
      <c r="S919" s="2"/>
    </row>
    <row r="920" spans="2:19" ht="21">
      <c r="B920" s="1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2"/>
      <c r="R920" s="2"/>
      <c r="S920" s="2"/>
    </row>
    <row r="921" spans="2:19" ht="21">
      <c r="B921" s="1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2"/>
      <c r="R921" s="2"/>
      <c r="S921" s="2"/>
    </row>
    <row r="922" spans="2:19" ht="21">
      <c r="B922" s="1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2"/>
      <c r="R922" s="2"/>
      <c r="S922" s="2"/>
    </row>
    <row r="923" spans="2:19" ht="21">
      <c r="B923" s="1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2"/>
      <c r="R923" s="2"/>
      <c r="S923" s="2"/>
    </row>
    <row r="924" spans="2:19" ht="21">
      <c r="B924" s="1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2"/>
      <c r="R924" s="2"/>
      <c r="S924" s="2"/>
    </row>
    <row r="925" spans="2:19" ht="21">
      <c r="B925" s="1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2"/>
      <c r="R925" s="2"/>
      <c r="S925" s="2"/>
    </row>
    <row r="926" spans="2:19" ht="21">
      <c r="B926" s="1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2"/>
      <c r="R926" s="2"/>
      <c r="S926" s="2"/>
    </row>
    <row r="927" spans="2:19" ht="21">
      <c r="B927" s="1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2"/>
      <c r="R927" s="2"/>
      <c r="S927" s="2"/>
    </row>
    <row r="928" spans="2:19" ht="21">
      <c r="B928" s="1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2"/>
      <c r="R928" s="2"/>
      <c r="S928" s="2"/>
    </row>
    <row r="929" spans="2:19" ht="21">
      <c r="B929" s="1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2"/>
      <c r="R929" s="2"/>
      <c r="S929" s="2"/>
    </row>
    <row r="930" spans="2:19" ht="21">
      <c r="B930" s="1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2"/>
      <c r="R930" s="2"/>
      <c r="S930" s="2"/>
    </row>
    <row r="931" spans="2:19" ht="21">
      <c r="B931" s="1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2"/>
      <c r="R931" s="2"/>
      <c r="S931" s="2"/>
    </row>
    <row r="932" spans="2:19" ht="21">
      <c r="B932" s="1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2"/>
      <c r="R932" s="2"/>
      <c r="S932" s="2"/>
    </row>
    <row r="933" spans="2:19" ht="21">
      <c r="B933" s="1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2"/>
      <c r="R933" s="2"/>
      <c r="S933" s="2"/>
    </row>
    <row r="934" spans="2:19" ht="21">
      <c r="B934" s="1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2"/>
      <c r="R934" s="2"/>
      <c r="S934" s="2"/>
    </row>
    <row r="935" spans="2:19" ht="21">
      <c r="B935" s="1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2"/>
      <c r="R935" s="2"/>
      <c r="S935" s="2"/>
    </row>
    <row r="936" spans="2:19" ht="21">
      <c r="B936" s="1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2"/>
      <c r="R936" s="2"/>
      <c r="S936" s="2"/>
    </row>
    <row r="937" spans="2:19" ht="21">
      <c r="B937" s="1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2"/>
      <c r="R937" s="2"/>
      <c r="S937" s="2"/>
    </row>
    <row r="938" spans="2:19" ht="21">
      <c r="B938" s="1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2"/>
      <c r="R938" s="2"/>
      <c r="S938" s="2"/>
    </row>
    <row r="939" spans="2:19" ht="21">
      <c r="B939" s="1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2"/>
      <c r="R939" s="2"/>
      <c r="S939" s="2"/>
    </row>
    <row r="940" spans="2:19" ht="21">
      <c r="B940" s="1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2"/>
      <c r="R940" s="2"/>
      <c r="S940" s="2"/>
    </row>
    <row r="941" spans="2:19" ht="21">
      <c r="B941" s="1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2"/>
      <c r="R941" s="2"/>
      <c r="S941" s="2"/>
    </row>
    <row r="942" spans="2:19" ht="21">
      <c r="B942" s="1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2"/>
      <c r="R942" s="2"/>
      <c r="S942" s="2"/>
    </row>
    <row r="943" spans="2:19" ht="21">
      <c r="B943" s="1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2"/>
      <c r="R943" s="2"/>
      <c r="S943" s="2"/>
    </row>
    <row r="944" spans="2:19" ht="21">
      <c r="B944" s="1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2"/>
      <c r="R944" s="2"/>
      <c r="S944" s="2"/>
    </row>
    <row r="945" spans="2:19" ht="21">
      <c r="B945" s="1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2"/>
      <c r="R945" s="2"/>
      <c r="S945" s="2"/>
    </row>
    <row r="946" spans="2:19" ht="21">
      <c r="B946" s="1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2"/>
      <c r="R946" s="2"/>
      <c r="S946" s="2"/>
    </row>
    <row r="947" spans="2:19" ht="21">
      <c r="B947" s="1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2"/>
      <c r="R947" s="2"/>
      <c r="S947" s="2"/>
    </row>
    <row r="948" spans="2:19" ht="21">
      <c r="B948" s="1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2"/>
      <c r="R948" s="2"/>
      <c r="S948" s="2"/>
    </row>
    <row r="949" spans="2:19" ht="21">
      <c r="B949" s="1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2"/>
      <c r="R949" s="2"/>
      <c r="S949" s="2"/>
    </row>
    <row r="950" spans="2:19" ht="21">
      <c r="B950" s="1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2"/>
      <c r="R950" s="2"/>
      <c r="S950" s="2"/>
    </row>
    <row r="951" spans="2:19" ht="21">
      <c r="B951" s="1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2"/>
      <c r="R951" s="2"/>
      <c r="S951" s="2"/>
    </row>
    <row r="952" spans="2:19" ht="21">
      <c r="B952" s="1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2"/>
      <c r="R952" s="2"/>
      <c r="S952" s="2"/>
    </row>
    <row r="953" spans="2:19" ht="21">
      <c r="B953" s="1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2"/>
      <c r="R953" s="2"/>
      <c r="S953" s="2"/>
    </row>
    <row r="954" spans="2:19" ht="21">
      <c r="B954" s="1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2"/>
      <c r="R954" s="2"/>
      <c r="S954" s="2"/>
    </row>
    <row r="955" spans="2:19" ht="21">
      <c r="B955" s="1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2"/>
      <c r="R955" s="2"/>
      <c r="S955" s="2"/>
    </row>
    <row r="956" spans="2:19" ht="21">
      <c r="B956" s="1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2"/>
      <c r="R956" s="2"/>
      <c r="S956" s="2"/>
    </row>
    <row r="957" spans="2:19" ht="21">
      <c r="B957" s="1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2"/>
      <c r="R957" s="2"/>
      <c r="S957" s="2"/>
    </row>
    <row r="958" spans="2:19" ht="21">
      <c r="B958" s="1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2"/>
      <c r="R958" s="2"/>
      <c r="S958" s="2"/>
    </row>
    <row r="959" spans="2:19" ht="21">
      <c r="B959" s="1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2"/>
      <c r="R959" s="2"/>
      <c r="S959" s="2"/>
    </row>
    <row r="960" spans="2:19" ht="21">
      <c r="B960" s="1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2"/>
      <c r="R960" s="2"/>
      <c r="S960" s="2"/>
    </row>
    <row r="961" spans="2:19" ht="21">
      <c r="B961" s="1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2"/>
      <c r="R961" s="2"/>
      <c r="S961" s="2"/>
    </row>
    <row r="962" spans="2:19" ht="21">
      <c r="B962" s="1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2"/>
      <c r="R962" s="2"/>
      <c r="S962" s="2"/>
    </row>
    <row r="963" spans="2:19" ht="21">
      <c r="B963" s="1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2"/>
      <c r="R963" s="2"/>
      <c r="S963" s="2"/>
    </row>
    <row r="964" spans="2:19" ht="21">
      <c r="B964" s="1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2"/>
      <c r="R964" s="2"/>
      <c r="S964" s="2"/>
    </row>
    <row r="965" spans="2:19" ht="21">
      <c r="B965" s="1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2"/>
      <c r="R965" s="2"/>
      <c r="S965" s="2"/>
    </row>
    <row r="966" spans="2:19" ht="21">
      <c r="B966" s="1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2"/>
      <c r="R966" s="2"/>
      <c r="S966" s="2"/>
    </row>
    <row r="967" spans="2:19" ht="21">
      <c r="B967" s="1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2"/>
      <c r="R967" s="2"/>
      <c r="S967" s="2"/>
    </row>
    <row r="968" spans="2:19" ht="21">
      <c r="B968" s="1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2"/>
      <c r="R968" s="2"/>
      <c r="S968" s="2"/>
    </row>
    <row r="969" spans="2:19" ht="21">
      <c r="B969" s="1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2"/>
      <c r="R969" s="2"/>
      <c r="S969" s="2"/>
    </row>
    <row r="970" spans="2:19" ht="21">
      <c r="B970" s="1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2"/>
      <c r="R970" s="2"/>
      <c r="S970" s="2"/>
    </row>
    <row r="971" spans="2:19" ht="21">
      <c r="B971" s="1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2"/>
      <c r="R971" s="2"/>
      <c r="S971" s="2"/>
    </row>
    <row r="972" spans="2:19" ht="21">
      <c r="B972" s="1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2"/>
      <c r="R972" s="2"/>
      <c r="S972" s="2"/>
    </row>
    <row r="973" spans="2:19" ht="21">
      <c r="B973" s="1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2"/>
      <c r="R973" s="2"/>
      <c r="S973" s="2"/>
    </row>
    <row r="974" spans="2:19" ht="21">
      <c r="B974" s="1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2"/>
      <c r="R974" s="2"/>
      <c r="S974" s="2"/>
    </row>
    <row r="975" spans="2:19" ht="21">
      <c r="B975" s="1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2"/>
      <c r="R975" s="2"/>
      <c r="S975" s="2"/>
    </row>
    <row r="976" spans="2:19" ht="21">
      <c r="B976" s="1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2"/>
      <c r="R976" s="2"/>
      <c r="S976" s="2"/>
    </row>
    <row r="977" spans="2:19" ht="21">
      <c r="B977" s="1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2"/>
      <c r="R977" s="2"/>
      <c r="S977" s="2"/>
    </row>
    <row r="978" spans="2:19" ht="21">
      <c r="B978" s="1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2"/>
      <c r="R978" s="2"/>
      <c r="S978" s="2"/>
    </row>
    <row r="979" spans="2:19" ht="21">
      <c r="B979" s="1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2"/>
      <c r="R979" s="2"/>
      <c r="S979" s="2"/>
    </row>
    <row r="980" spans="2:19" ht="21">
      <c r="B980" s="1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2"/>
      <c r="R980" s="2"/>
      <c r="S980" s="2"/>
    </row>
    <row r="981" spans="2:19" ht="21">
      <c r="B981" s="1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2"/>
      <c r="R981" s="2"/>
      <c r="S981" s="2"/>
    </row>
    <row r="982" spans="2:19" ht="21">
      <c r="B982" s="1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2"/>
      <c r="R982" s="2"/>
      <c r="S982" s="2"/>
    </row>
    <row r="983" spans="2:19" ht="21">
      <c r="B983" s="1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2"/>
      <c r="R983" s="2"/>
      <c r="S983" s="2"/>
    </row>
    <row r="984" spans="2:19" ht="21">
      <c r="B984" s="1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2"/>
      <c r="R984" s="2"/>
      <c r="S984" s="2"/>
    </row>
    <row r="985" spans="2:19" ht="21">
      <c r="B985" s="1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2"/>
      <c r="R985" s="2"/>
      <c r="S985" s="2"/>
    </row>
    <row r="986" spans="2:19" ht="21">
      <c r="B986" s="1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2"/>
      <c r="R986" s="2"/>
      <c r="S986" s="2"/>
    </row>
    <row r="987" spans="2:19" ht="21">
      <c r="B987" s="1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2"/>
      <c r="R987" s="2"/>
      <c r="S987" s="2"/>
    </row>
    <row r="988" spans="2:19" ht="21">
      <c r="B988" s="1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2"/>
      <c r="R988" s="2"/>
      <c r="S988" s="2"/>
    </row>
    <row r="989" spans="2:19" ht="21">
      <c r="B989" s="1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2"/>
      <c r="R989" s="2"/>
      <c r="S989" s="2"/>
    </row>
    <row r="990" spans="2:19" ht="21">
      <c r="B990" s="1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2"/>
      <c r="R990" s="2"/>
      <c r="S990" s="2"/>
    </row>
    <row r="991" spans="2:19" ht="21">
      <c r="B991" s="1"/>
      <c r="C991" s="2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2"/>
      <c r="R991" s="2"/>
      <c r="S991" s="2"/>
    </row>
    <row r="992" spans="2:19" ht="21">
      <c r="B992" s="1"/>
      <c r="C992" s="2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2"/>
      <c r="R992" s="2"/>
      <c r="S992" s="2"/>
    </row>
    <row r="993" spans="2:19" ht="21">
      <c r="B993" s="1"/>
      <c r="C993" s="2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2"/>
      <c r="R993" s="2"/>
      <c r="S993" s="2"/>
    </row>
    <row r="994" spans="2:19" ht="21">
      <c r="B994" s="1"/>
      <c r="C994" s="2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2"/>
      <c r="R994" s="2"/>
      <c r="S994" s="2"/>
    </row>
    <row r="995" spans="2:19" ht="21">
      <c r="B995" s="1"/>
      <c r="C995" s="2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2"/>
      <c r="R995" s="2"/>
      <c r="S995" s="2"/>
    </row>
    <row r="996" spans="2:19" ht="21">
      <c r="B996" s="1"/>
      <c r="C996" s="2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2"/>
      <c r="R996" s="2"/>
      <c r="S996" s="2"/>
    </row>
    <row r="997" spans="2:19" ht="21">
      <c r="B997" s="1"/>
      <c r="C997" s="2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2"/>
      <c r="R997" s="2"/>
      <c r="S997" s="2"/>
    </row>
    <row r="998" spans="2:19" ht="21">
      <c r="B998" s="1"/>
      <c r="C998" s="2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2"/>
      <c r="R998" s="2"/>
      <c r="S998" s="2"/>
    </row>
    <row r="999" spans="2:19" ht="21">
      <c r="B999" s="1"/>
      <c r="C999" s="2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2"/>
      <c r="R999" s="2"/>
      <c r="S999" s="2"/>
    </row>
    <row r="1000" spans="2:19" ht="21">
      <c r="B1000" s="1"/>
      <c r="C1000" s="2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2"/>
      <c r="R1000" s="2"/>
      <c r="S1000" s="2"/>
    </row>
    <row r="1001" spans="2:19" ht="21">
      <c r="B1001" s="1"/>
      <c r="C1001" s="2"/>
      <c r="D1001" s="2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2"/>
      <c r="R1001" s="2"/>
      <c r="S1001" s="2"/>
    </row>
    <row r="1002" spans="2:19" ht="21">
      <c r="B1002" s="1"/>
      <c r="C1002" s="2"/>
      <c r="D1002" s="2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2"/>
      <c r="R1002" s="2"/>
      <c r="S1002" s="2"/>
    </row>
    <row r="1003" spans="2:19" ht="21">
      <c r="B1003" s="1"/>
      <c r="C1003" s="2"/>
      <c r="D1003" s="2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2"/>
      <c r="R1003" s="2"/>
      <c r="S1003" s="2"/>
    </row>
    <row r="1004" spans="2:19" ht="21">
      <c r="B1004" s="1"/>
      <c r="C1004" s="2"/>
      <c r="D1004" s="2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2"/>
      <c r="R1004" s="2"/>
      <c r="S1004" s="2"/>
    </row>
    <row r="1005" spans="2:19" ht="21">
      <c r="B1005" s="1"/>
      <c r="C1005" s="2"/>
      <c r="D1005" s="2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2"/>
      <c r="R1005" s="2"/>
      <c r="S1005" s="2"/>
    </row>
    <row r="1006" spans="2:19" ht="21">
      <c r="B1006" s="1"/>
      <c r="C1006" s="2"/>
      <c r="D1006" s="2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2"/>
      <c r="R1006" s="2"/>
      <c r="S1006" s="2"/>
    </row>
    <row r="1007" spans="2:19" ht="21">
      <c r="B1007" s="1"/>
      <c r="C1007" s="2"/>
      <c r="D1007" s="2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2"/>
      <c r="R1007" s="2"/>
      <c r="S1007" s="2"/>
    </row>
  </sheetData>
  <sheetProtection algorithmName="SHA-512" hashValue="slOz7wAUzTkKxDdBg/bawp+K5FGKACCLnVKb5BWHlLjtHl5pdMPO0aqZlJm2v8f79qcCfRmk9gNtVd/ArREdug==" saltValue="zJ1wUSknGQzqmen6EH7JEg==" spinCount="100000" sheet="1" objects="1" scenarios="1" selectLockedCells="1"/>
  <mergeCells count="6">
    <mergeCell ref="F19:G19"/>
    <mergeCell ref="F20:G20"/>
    <mergeCell ref="G3:H3"/>
    <mergeCell ref="C9:D9"/>
    <mergeCell ref="I20:P20"/>
    <mergeCell ref="G8:H8"/>
  </mergeCells>
  <phoneticPr fontId="15" type="noConversion"/>
  <conditionalFormatting sqref="H20">
    <cfRule type="expression" dxfId="0" priority="2">
      <formula>$H$20&gt;0.27112</formula>
    </cfRule>
  </conditionalFormatting>
  <pageMargins left="0.7" right="0.7" top="0.75" bottom="0.75" header="0" footer="0"/>
  <pageSetup scale="4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928C3730-223E-4F03-A2E3-87A997A41266}">
          <x14:formula1>
            <xm:f>'Wave Tables for Lookup'!$C$3:$C$8</xm:f>
          </x14:formula1>
          <xm:sqref>G4:G6</xm:sqref>
        </x14:dataValidation>
        <x14:dataValidation type="list" showInputMessage="1" showErrorMessage="1" xr:uid="{AE71A37D-2312-41C5-AABC-9A4B1BD071B2}">
          <x14:formula1>
            <xm:f>'Wave Tables for Lookup'!$F$3:$F$15</xm:f>
          </x14:formula1>
          <xm:sqref>C11:C15</xm:sqref>
        </x14:dataValidation>
        <x14:dataValidation type="list" allowBlank="1" showInputMessage="1" showErrorMessage="1" xr:uid="{67916B39-E401-4270-8993-E84F7179E199}">
          <x14:formula1>
            <xm:f>'Wave Tables for Lookup'!$G$3:$G$62</xm:f>
          </x14:formula1>
          <xm:sqref>D11:D15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32FBF-DD3C-413E-849E-BE90EA8FB747}">
  <sheetPr codeName="Sheet3"/>
  <dimension ref="B1:AM266"/>
  <sheetViews>
    <sheetView zoomScale="40" zoomScaleNormal="40" workbookViewId="0">
      <selection activeCell="W66" sqref="W66"/>
    </sheetView>
  </sheetViews>
  <sheetFormatPr defaultRowHeight="15"/>
  <cols>
    <col min="2" max="2" width="6.5703125" customWidth="1"/>
    <col min="4" max="4" width="19.140625" customWidth="1"/>
    <col min="6" max="6" width="8.42578125" style="36" bestFit="1" customWidth="1"/>
    <col min="7" max="7" width="9.7109375" style="36" bestFit="1" customWidth="1"/>
    <col min="9" max="9" width="8.85546875" style="36"/>
    <col min="10" max="12" width="21.5703125" style="36" customWidth="1"/>
    <col min="13" max="13" width="18.42578125" style="106" customWidth="1"/>
    <col min="14" max="15" width="15.5703125" style="36" bestFit="1" customWidth="1"/>
    <col min="16" max="16" width="16.28515625" style="106" bestFit="1" customWidth="1"/>
    <col min="17" max="17" width="16.7109375" style="91" bestFit="1" customWidth="1"/>
    <col min="18" max="18" width="16.7109375" style="91" customWidth="1"/>
    <col min="19" max="19" width="8.85546875" style="36"/>
    <col min="20" max="20" width="18.42578125" style="36" customWidth="1"/>
    <col min="21" max="21" width="14.5703125" style="36" bestFit="1" customWidth="1"/>
    <col min="22" max="22" width="29.28515625" style="36" bestFit="1" customWidth="1"/>
    <col min="23" max="23" width="65.5703125" style="36" bestFit="1" customWidth="1"/>
  </cols>
  <sheetData>
    <row r="1" spans="2:39" ht="45.6" customHeight="1" thickBot="1">
      <c r="B1" s="90"/>
      <c r="C1" s="163" t="s">
        <v>47</v>
      </c>
      <c r="D1" s="163"/>
      <c r="F1" s="164" t="s">
        <v>48</v>
      </c>
      <c r="G1" s="165"/>
      <c r="L1" s="119">
        <f>'Team Exchange Arrival Times'!G6</f>
        <v>0</v>
      </c>
      <c r="M1" s="120" t="s">
        <v>49</v>
      </c>
      <c r="N1" s="113"/>
    </row>
    <row r="2" spans="2:39" ht="40.9" customHeight="1" thickBot="1">
      <c r="B2" s="114"/>
      <c r="C2" s="116" t="s">
        <v>24</v>
      </c>
      <c r="D2" s="117" t="s">
        <v>25</v>
      </c>
      <c r="E2" s="115"/>
      <c r="F2" s="136" t="s">
        <v>22</v>
      </c>
      <c r="G2" s="137" t="s">
        <v>37</v>
      </c>
      <c r="I2" s="157" t="s">
        <v>43</v>
      </c>
      <c r="J2" s="158"/>
      <c r="K2" s="158"/>
      <c r="L2" s="158"/>
      <c r="M2" s="158"/>
      <c r="N2" s="158"/>
      <c r="O2" s="158"/>
      <c r="P2" s="158"/>
      <c r="Q2" s="158"/>
      <c r="R2" s="158"/>
      <c r="S2" s="159"/>
      <c r="T2" s="160" t="s">
        <v>42</v>
      </c>
      <c r="U2" s="161"/>
      <c r="V2" s="161"/>
      <c r="W2" s="162"/>
    </row>
    <row r="3" spans="2:39" ht="15.75" thickBot="1">
      <c r="B3" s="86"/>
      <c r="C3" s="85" t="s">
        <v>14</v>
      </c>
      <c r="D3" s="111">
        <v>0.29166666666666669</v>
      </c>
      <c r="E3" s="48"/>
      <c r="F3" s="85">
        <v>4</v>
      </c>
      <c r="G3" s="99">
        <v>0</v>
      </c>
      <c r="I3" s="127" t="s">
        <v>30</v>
      </c>
      <c r="J3" s="128" t="s">
        <v>32</v>
      </c>
      <c r="K3" s="128" t="s">
        <v>33</v>
      </c>
      <c r="L3" s="128" t="s">
        <v>31</v>
      </c>
      <c r="M3" s="129" t="s">
        <v>44</v>
      </c>
      <c r="N3" s="128" t="s">
        <v>34</v>
      </c>
      <c r="O3" s="128" t="s">
        <v>35</v>
      </c>
      <c r="P3" s="130" t="s">
        <v>41</v>
      </c>
      <c r="Q3" s="131" t="s">
        <v>45</v>
      </c>
      <c r="R3" s="132" t="s">
        <v>46</v>
      </c>
      <c r="S3" s="118"/>
      <c r="T3" s="121" t="s">
        <v>50</v>
      </c>
      <c r="U3" s="133" t="s">
        <v>38</v>
      </c>
      <c r="V3" s="134" t="s">
        <v>39</v>
      </c>
      <c r="W3" s="135" t="s">
        <v>40</v>
      </c>
    </row>
    <row r="4" spans="2:39">
      <c r="B4" s="86"/>
      <c r="C4" s="85" t="s">
        <v>15</v>
      </c>
      <c r="D4" s="111">
        <v>0.29444444444444445</v>
      </c>
      <c r="E4" s="48"/>
      <c r="F4" s="85">
        <v>5</v>
      </c>
      <c r="G4" s="99">
        <f>G3+1</f>
        <v>1</v>
      </c>
      <c r="I4" s="92">
        <v>0.1</v>
      </c>
      <c r="J4" s="93">
        <v>14</v>
      </c>
      <c r="K4" s="93">
        <v>52</v>
      </c>
      <c r="L4" s="103">
        <f>(J4*60+K4)/60</f>
        <v>14.866666666666667</v>
      </c>
      <c r="M4" s="103">
        <f>L4</f>
        <v>14.866666666666667</v>
      </c>
      <c r="N4" s="95">
        <f>_xlfn.NUMBERVALUE('Team Exchange Arrival Times'!$C$11)</f>
        <v>8</v>
      </c>
      <c r="O4" s="95">
        <f>_xlfn.NUMBERVALUE('Team Exchange Arrival Times'!$D$11)</f>
        <v>0</v>
      </c>
      <c r="P4" s="103">
        <f>(N4*60+O4)/60</f>
        <v>8</v>
      </c>
      <c r="Q4" s="94">
        <f>P4</f>
        <v>8</v>
      </c>
      <c r="R4" s="94">
        <v>3895.0666666666748</v>
      </c>
      <c r="S4" s="96" t="b">
        <f>Q4&gt;M4</f>
        <v>0</v>
      </c>
      <c r="T4" s="124">
        <f t="shared" ref="T4:T35" si="0">IF(S4=TRUE,1,0)</f>
        <v>0</v>
      </c>
      <c r="U4" s="122">
        <v>1</v>
      </c>
      <c r="V4" s="86">
        <f>SUM(T4:T90)</f>
        <v>0</v>
      </c>
      <c r="W4" s="99" t="str">
        <f>IF(V4&gt;0,"Yes","No")</f>
        <v>No</v>
      </c>
    </row>
    <row r="5" spans="2:39">
      <c r="B5" s="86"/>
      <c r="C5" s="85" t="s">
        <v>16</v>
      </c>
      <c r="D5" s="111">
        <v>0.29722222222222222</v>
      </c>
      <c r="E5" s="48"/>
      <c r="F5" s="85">
        <v>6</v>
      </c>
      <c r="G5" s="99">
        <f t="shared" ref="G5:G62" si="1">G4+1</f>
        <v>2</v>
      </c>
      <c r="I5" s="85">
        <f>I4+0.1</f>
        <v>0.2</v>
      </c>
      <c r="J5" s="86">
        <v>14</v>
      </c>
      <c r="K5" s="86">
        <v>52</v>
      </c>
      <c r="L5" s="104">
        <f>(J5*60+K5)/60</f>
        <v>14.866666666666667</v>
      </c>
      <c r="M5" s="104">
        <f>M4+L5</f>
        <v>29.733333333333334</v>
      </c>
      <c r="N5" s="98">
        <f>_xlfn.NUMBERVALUE('Team Exchange Arrival Times'!$C$11)</f>
        <v>8</v>
      </c>
      <c r="O5" s="98">
        <f>_xlfn.NUMBERVALUE('Team Exchange Arrival Times'!$D$11)</f>
        <v>0</v>
      </c>
      <c r="P5" s="104">
        <f t="shared" ref="P5:P68" si="2">(N5*60+O5)/60</f>
        <v>8</v>
      </c>
      <c r="Q5" s="97">
        <f>Q4+P5</f>
        <v>16</v>
      </c>
      <c r="R5" s="97">
        <v>3895.0666666666748</v>
      </c>
      <c r="S5" s="99" t="b">
        <f t="shared" ref="S5:S68" si="3">Q5&gt;M5</f>
        <v>0</v>
      </c>
      <c r="T5" s="125">
        <f t="shared" si="0"/>
        <v>0</v>
      </c>
      <c r="U5" s="86">
        <v>2</v>
      </c>
      <c r="V5" s="86">
        <f>SUM(T91:T136)</f>
        <v>0</v>
      </c>
      <c r="W5" s="99" t="str">
        <f t="shared" ref="W5:W8" si="4">IF(V5&gt;0,"Yes","No")</f>
        <v>No</v>
      </c>
    </row>
    <row r="6" spans="2:39">
      <c r="B6" s="86"/>
      <c r="C6" s="85" t="s">
        <v>17</v>
      </c>
      <c r="D6" s="111">
        <v>0.3</v>
      </c>
      <c r="E6" s="48"/>
      <c r="F6" s="85">
        <v>7</v>
      </c>
      <c r="G6" s="99">
        <f t="shared" si="1"/>
        <v>3</v>
      </c>
      <c r="I6" s="85">
        <f t="shared" ref="I6:I69" si="5">I5+0.1</f>
        <v>0.30000000000000004</v>
      </c>
      <c r="J6" s="86">
        <v>14</v>
      </c>
      <c r="K6" s="86">
        <v>52</v>
      </c>
      <c r="L6" s="104">
        <f t="shared" ref="L6:L68" si="6">(J6*60+K6)/60</f>
        <v>14.866666666666667</v>
      </c>
      <c r="M6" s="104">
        <f t="shared" ref="M6:M69" si="7">M5+L6</f>
        <v>44.6</v>
      </c>
      <c r="N6" s="98">
        <f>_xlfn.NUMBERVALUE('Team Exchange Arrival Times'!$C$11)</f>
        <v>8</v>
      </c>
      <c r="O6" s="98">
        <f>_xlfn.NUMBERVALUE('Team Exchange Arrival Times'!$D$11)</f>
        <v>0</v>
      </c>
      <c r="P6" s="104">
        <f t="shared" si="2"/>
        <v>8</v>
      </c>
      <c r="Q6" s="97">
        <f t="shared" ref="Q6:Q69" si="8">Q5+P6</f>
        <v>24</v>
      </c>
      <c r="R6" s="97">
        <v>3895.0666666666748</v>
      </c>
      <c r="S6" s="99" t="b">
        <f t="shared" si="3"/>
        <v>0</v>
      </c>
      <c r="T6" s="125">
        <f t="shared" si="0"/>
        <v>0</v>
      </c>
      <c r="U6" s="86">
        <v>3</v>
      </c>
      <c r="V6" s="86">
        <f>SUM(T137:T170)</f>
        <v>0</v>
      </c>
      <c r="W6" s="99" t="str">
        <f t="shared" si="4"/>
        <v>No</v>
      </c>
      <c r="X6" t="s">
        <v>26</v>
      </c>
      <c r="AF6" t="s">
        <v>26</v>
      </c>
      <c r="AG6" t="s">
        <v>26</v>
      </c>
      <c r="AH6" t="s">
        <v>26</v>
      </c>
      <c r="AI6" t="s">
        <v>26</v>
      </c>
      <c r="AJ6" t="s">
        <v>26</v>
      </c>
      <c r="AK6" t="s">
        <v>26</v>
      </c>
      <c r="AL6" t="s">
        <v>26</v>
      </c>
      <c r="AM6" t="s">
        <v>26</v>
      </c>
    </row>
    <row r="7" spans="2:39">
      <c r="B7" s="86"/>
      <c r="C7" s="85" t="s">
        <v>18</v>
      </c>
      <c r="D7" s="111">
        <v>0.30277777777777776</v>
      </c>
      <c r="E7" s="48"/>
      <c r="F7" s="85">
        <v>8</v>
      </c>
      <c r="G7" s="99">
        <f t="shared" si="1"/>
        <v>4</v>
      </c>
      <c r="I7" s="85">
        <f t="shared" si="5"/>
        <v>0.4</v>
      </c>
      <c r="J7" s="86">
        <v>14</v>
      </c>
      <c r="K7" s="86">
        <v>52</v>
      </c>
      <c r="L7" s="104">
        <f t="shared" si="6"/>
        <v>14.866666666666667</v>
      </c>
      <c r="M7" s="104">
        <f t="shared" si="7"/>
        <v>59.466666666666669</v>
      </c>
      <c r="N7" s="98">
        <f>_xlfn.NUMBERVALUE('Team Exchange Arrival Times'!$C$11)</f>
        <v>8</v>
      </c>
      <c r="O7" s="98">
        <f>_xlfn.NUMBERVALUE('Team Exchange Arrival Times'!$D$11)</f>
        <v>0</v>
      </c>
      <c r="P7" s="104">
        <f t="shared" si="2"/>
        <v>8</v>
      </c>
      <c r="Q7" s="97">
        <f t="shared" si="8"/>
        <v>32</v>
      </c>
      <c r="R7" s="97">
        <v>3895.0666666666748</v>
      </c>
      <c r="S7" s="99" t="b">
        <f t="shared" si="3"/>
        <v>0</v>
      </c>
      <c r="T7" s="125">
        <f t="shared" si="0"/>
        <v>0</v>
      </c>
      <c r="U7" s="86">
        <v>4</v>
      </c>
      <c r="V7" s="86">
        <f>SUM(T171:T199)</f>
        <v>0</v>
      </c>
      <c r="W7" s="99" t="str">
        <f t="shared" si="4"/>
        <v>No</v>
      </c>
    </row>
    <row r="8" spans="2:39" ht="15.75" thickBot="1">
      <c r="B8" s="86"/>
      <c r="C8" s="88" t="s">
        <v>19</v>
      </c>
      <c r="D8" s="112">
        <v>0.30555555555555558</v>
      </c>
      <c r="E8" s="48"/>
      <c r="F8" s="85">
        <v>9</v>
      </c>
      <c r="G8" s="99">
        <f t="shared" si="1"/>
        <v>5</v>
      </c>
      <c r="I8" s="85">
        <f t="shared" si="5"/>
        <v>0.5</v>
      </c>
      <c r="J8" s="86">
        <v>14</v>
      </c>
      <c r="K8" s="86">
        <v>52</v>
      </c>
      <c r="L8" s="104">
        <f t="shared" si="6"/>
        <v>14.866666666666667</v>
      </c>
      <c r="M8" s="104">
        <f t="shared" si="7"/>
        <v>74.333333333333343</v>
      </c>
      <c r="N8" s="98">
        <f>_xlfn.NUMBERVALUE('Team Exchange Arrival Times'!$C$11)</f>
        <v>8</v>
      </c>
      <c r="O8" s="98">
        <f>_xlfn.NUMBERVALUE('Team Exchange Arrival Times'!$D$11)</f>
        <v>0</v>
      </c>
      <c r="P8" s="104">
        <f t="shared" si="2"/>
        <v>8</v>
      </c>
      <c r="Q8" s="97">
        <f t="shared" si="8"/>
        <v>40</v>
      </c>
      <c r="R8" s="97">
        <v>3895.0666666666748</v>
      </c>
      <c r="S8" s="99" t="b">
        <f t="shared" si="3"/>
        <v>0</v>
      </c>
      <c r="T8" s="125">
        <f t="shared" si="0"/>
        <v>0</v>
      </c>
      <c r="U8" s="86">
        <v>5</v>
      </c>
      <c r="V8" s="86">
        <f>SUM(T200:T265)</f>
        <v>0</v>
      </c>
      <c r="W8" s="99" t="str">
        <f t="shared" si="4"/>
        <v>No</v>
      </c>
    </row>
    <row r="9" spans="2:39" ht="15.75" thickBot="1">
      <c r="B9" s="86"/>
      <c r="C9" s="86"/>
      <c r="D9" s="87"/>
      <c r="E9" s="48"/>
      <c r="F9" s="85">
        <v>10</v>
      </c>
      <c r="G9" s="99">
        <f t="shared" si="1"/>
        <v>6</v>
      </c>
      <c r="I9" s="85">
        <f t="shared" si="5"/>
        <v>0.6</v>
      </c>
      <c r="J9" s="86">
        <v>14</v>
      </c>
      <c r="K9" s="86">
        <v>52</v>
      </c>
      <c r="L9" s="104">
        <f t="shared" si="6"/>
        <v>14.866666666666667</v>
      </c>
      <c r="M9" s="104">
        <f t="shared" si="7"/>
        <v>89.200000000000017</v>
      </c>
      <c r="N9" s="98">
        <f>_xlfn.NUMBERVALUE('Team Exchange Arrival Times'!$C$11)</f>
        <v>8</v>
      </c>
      <c r="O9" s="98">
        <f>_xlfn.NUMBERVALUE('Team Exchange Arrival Times'!$D$11)</f>
        <v>0</v>
      </c>
      <c r="P9" s="104">
        <f t="shared" si="2"/>
        <v>8</v>
      </c>
      <c r="Q9" s="97">
        <f t="shared" si="8"/>
        <v>48</v>
      </c>
      <c r="R9" s="97">
        <v>3895.0666666666748</v>
      </c>
      <c r="S9" s="99" t="b">
        <f t="shared" si="3"/>
        <v>0</v>
      </c>
      <c r="T9" s="125">
        <f t="shared" si="0"/>
        <v>0</v>
      </c>
      <c r="U9" s="89"/>
      <c r="V9" s="89"/>
      <c r="W9" s="102"/>
    </row>
    <row r="10" spans="2:39">
      <c r="B10" s="86"/>
      <c r="C10" s="86"/>
      <c r="D10" s="87"/>
      <c r="E10" s="48"/>
      <c r="F10" s="85">
        <v>11</v>
      </c>
      <c r="G10" s="99">
        <f t="shared" si="1"/>
        <v>7</v>
      </c>
      <c r="I10" s="85">
        <f t="shared" si="5"/>
        <v>0.7</v>
      </c>
      <c r="J10" s="86">
        <v>14</v>
      </c>
      <c r="K10" s="86">
        <v>52</v>
      </c>
      <c r="L10" s="104">
        <f t="shared" si="6"/>
        <v>14.866666666666667</v>
      </c>
      <c r="M10" s="104">
        <f t="shared" si="7"/>
        <v>104.06666666666669</v>
      </c>
      <c r="N10" s="98">
        <f>_xlfn.NUMBERVALUE('Team Exchange Arrival Times'!$C$11)</f>
        <v>8</v>
      </c>
      <c r="O10" s="98">
        <f>_xlfn.NUMBERVALUE('Team Exchange Arrival Times'!$D$11)</f>
        <v>0</v>
      </c>
      <c r="P10" s="104">
        <f t="shared" si="2"/>
        <v>8</v>
      </c>
      <c r="Q10" s="97">
        <f t="shared" si="8"/>
        <v>56</v>
      </c>
      <c r="R10" s="97">
        <v>3895.0666666666748</v>
      </c>
      <c r="S10" s="99" t="b">
        <f t="shared" si="3"/>
        <v>0</v>
      </c>
      <c r="T10" s="125">
        <f t="shared" si="0"/>
        <v>0</v>
      </c>
      <c r="U10" s="86"/>
    </row>
    <row r="11" spans="2:39">
      <c r="F11" s="85">
        <v>12</v>
      </c>
      <c r="G11" s="99">
        <f t="shared" si="1"/>
        <v>8</v>
      </c>
      <c r="I11" s="85">
        <f t="shared" si="5"/>
        <v>0.79999999999999993</v>
      </c>
      <c r="J11" s="86">
        <v>14</v>
      </c>
      <c r="K11" s="86">
        <v>52</v>
      </c>
      <c r="L11" s="104">
        <f t="shared" si="6"/>
        <v>14.866666666666667</v>
      </c>
      <c r="M11" s="104">
        <f t="shared" si="7"/>
        <v>118.93333333333337</v>
      </c>
      <c r="N11" s="98">
        <f>_xlfn.NUMBERVALUE('Team Exchange Arrival Times'!$C$11)</f>
        <v>8</v>
      </c>
      <c r="O11" s="98">
        <f>_xlfn.NUMBERVALUE('Team Exchange Arrival Times'!$D$11)</f>
        <v>0</v>
      </c>
      <c r="P11" s="104">
        <f t="shared" si="2"/>
        <v>8</v>
      </c>
      <c r="Q11" s="97">
        <f t="shared" si="8"/>
        <v>64</v>
      </c>
      <c r="R11" s="97">
        <v>3895.0666666666748</v>
      </c>
      <c r="S11" s="99" t="b">
        <f t="shared" si="3"/>
        <v>0</v>
      </c>
      <c r="T11" s="125">
        <f t="shared" si="0"/>
        <v>0</v>
      </c>
      <c r="U11" s="86"/>
    </row>
    <row r="12" spans="2:39">
      <c r="C12" s="36"/>
      <c r="D12" s="37"/>
      <c r="F12" s="85">
        <v>13</v>
      </c>
      <c r="G12" s="99">
        <f t="shared" si="1"/>
        <v>9</v>
      </c>
      <c r="I12" s="85">
        <f t="shared" si="5"/>
        <v>0.89999999999999991</v>
      </c>
      <c r="J12" s="86">
        <v>14</v>
      </c>
      <c r="K12" s="86">
        <v>52</v>
      </c>
      <c r="L12" s="104">
        <f t="shared" si="6"/>
        <v>14.866666666666667</v>
      </c>
      <c r="M12" s="104">
        <f t="shared" si="7"/>
        <v>133.80000000000004</v>
      </c>
      <c r="N12" s="98">
        <f>_xlfn.NUMBERVALUE('Team Exchange Arrival Times'!$C$11)</f>
        <v>8</v>
      </c>
      <c r="O12" s="98">
        <f>_xlfn.NUMBERVALUE('Team Exchange Arrival Times'!$D$11)</f>
        <v>0</v>
      </c>
      <c r="P12" s="104">
        <f t="shared" si="2"/>
        <v>8</v>
      </c>
      <c r="Q12" s="97">
        <f t="shared" si="8"/>
        <v>72</v>
      </c>
      <c r="R12" s="97">
        <v>3895.0666666666748</v>
      </c>
      <c r="S12" s="99" t="b">
        <f t="shared" si="3"/>
        <v>0</v>
      </c>
      <c r="T12" s="125">
        <f t="shared" si="0"/>
        <v>0</v>
      </c>
      <c r="U12" s="86"/>
    </row>
    <row r="13" spans="2:39">
      <c r="C13" s="36"/>
      <c r="D13" s="37"/>
      <c r="F13" s="85">
        <v>14</v>
      </c>
      <c r="G13" s="99">
        <f t="shared" si="1"/>
        <v>10</v>
      </c>
      <c r="I13" s="85">
        <f t="shared" si="5"/>
        <v>0.99999999999999989</v>
      </c>
      <c r="J13" s="86">
        <v>14</v>
      </c>
      <c r="K13" s="86">
        <v>52</v>
      </c>
      <c r="L13" s="104">
        <f t="shared" si="6"/>
        <v>14.866666666666667</v>
      </c>
      <c r="M13" s="104">
        <f t="shared" si="7"/>
        <v>148.66666666666671</v>
      </c>
      <c r="N13" s="98">
        <f>_xlfn.NUMBERVALUE('Team Exchange Arrival Times'!$C$11)</f>
        <v>8</v>
      </c>
      <c r="O13" s="98">
        <f>_xlfn.NUMBERVALUE('Team Exchange Arrival Times'!$D$11)</f>
        <v>0</v>
      </c>
      <c r="P13" s="104">
        <f t="shared" si="2"/>
        <v>8</v>
      </c>
      <c r="Q13" s="97">
        <f t="shared" si="8"/>
        <v>80</v>
      </c>
      <c r="R13" s="97">
        <v>3895.0666666666748</v>
      </c>
      <c r="S13" s="99" t="b">
        <f t="shared" si="3"/>
        <v>0</v>
      </c>
      <c r="T13" s="125">
        <f t="shared" si="0"/>
        <v>0</v>
      </c>
      <c r="U13" s="86"/>
    </row>
    <row r="14" spans="2:39" ht="15.75">
      <c r="B14" s="43"/>
      <c r="C14" s="43"/>
      <c r="D14" s="44"/>
      <c r="F14" s="85">
        <v>15</v>
      </c>
      <c r="G14" s="99">
        <f t="shared" si="1"/>
        <v>11</v>
      </c>
      <c r="I14" s="85">
        <f t="shared" si="5"/>
        <v>1.0999999999999999</v>
      </c>
      <c r="J14" s="86">
        <v>14</v>
      </c>
      <c r="K14" s="86">
        <v>52</v>
      </c>
      <c r="L14" s="104">
        <f t="shared" si="6"/>
        <v>14.866666666666667</v>
      </c>
      <c r="M14" s="104">
        <f t="shared" si="7"/>
        <v>163.53333333333339</v>
      </c>
      <c r="N14" s="98">
        <f>_xlfn.NUMBERVALUE('Team Exchange Arrival Times'!$C$11)</f>
        <v>8</v>
      </c>
      <c r="O14" s="98">
        <f>_xlfn.NUMBERVALUE('Team Exchange Arrival Times'!$D$11)</f>
        <v>0</v>
      </c>
      <c r="P14" s="104">
        <f t="shared" si="2"/>
        <v>8</v>
      </c>
      <c r="Q14" s="97">
        <f t="shared" si="8"/>
        <v>88</v>
      </c>
      <c r="R14" s="97">
        <v>3895.0666666666748</v>
      </c>
      <c r="S14" s="99" t="b">
        <f t="shared" si="3"/>
        <v>0</v>
      </c>
      <c r="T14" s="125">
        <f t="shared" si="0"/>
        <v>0</v>
      </c>
      <c r="U14" s="86"/>
    </row>
    <row r="15" spans="2:39" ht="15.75">
      <c r="B15" s="43"/>
      <c r="C15" s="43"/>
      <c r="D15" s="44"/>
      <c r="F15" s="85">
        <v>16</v>
      </c>
      <c r="G15" s="99">
        <f t="shared" si="1"/>
        <v>12</v>
      </c>
      <c r="I15" s="85">
        <f t="shared" si="5"/>
        <v>1.2</v>
      </c>
      <c r="J15" s="86">
        <v>14</v>
      </c>
      <c r="K15" s="86">
        <v>52</v>
      </c>
      <c r="L15" s="104">
        <f t="shared" si="6"/>
        <v>14.866666666666667</v>
      </c>
      <c r="M15" s="104">
        <f t="shared" si="7"/>
        <v>178.40000000000006</v>
      </c>
      <c r="N15" s="98">
        <f>_xlfn.NUMBERVALUE('Team Exchange Arrival Times'!$C$11)</f>
        <v>8</v>
      </c>
      <c r="O15" s="98">
        <f>_xlfn.NUMBERVALUE('Team Exchange Arrival Times'!$D$11)</f>
        <v>0</v>
      </c>
      <c r="P15" s="104">
        <f t="shared" si="2"/>
        <v>8</v>
      </c>
      <c r="Q15" s="97">
        <f t="shared" si="8"/>
        <v>96</v>
      </c>
      <c r="R15" s="97">
        <v>3895.0666666666748</v>
      </c>
      <c r="S15" s="99" t="b">
        <f t="shared" si="3"/>
        <v>0</v>
      </c>
      <c r="T15" s="125">
        <f t="shared" si="0"/>
        <v>0</v>
      </c>
      <c r="U15" s="86"/>
    </row>
    <row r="16" spans="2:39" ht="15.75">
      <c r="B16" s="43"/>
      <c r="C16" s="43"/>
      <c r="D16" s="44"/>
      <c r="F16" s="85"/>
      <c r="G16" s="99">
        <f t="shared" si="1"/>
        <v>13</v>
      </c>
      <c r="I16" s="85">
        <f t="shared" si="5"/>
        <v>1.3</v>
      </c>
      <c r="J16" s="86">
        <v>14</v>
      </c>
      <c r="K16" s="86">
        <v>52</v>
      </c>
      <c r="L16" s="104">
        <f t="shared" si="6"/>
        <v>14.866666666666667</v>
      </c>
      <c r="M16" s="104">
        <f t="shared" si="7"/>
        <v>193.26666666666674</v>
      </c>
      <c r="N16" s="98">
        <f>_xlfn.NUMBERVALUE('Team Exchange Arrival Times'!$C$11)</f>
        <v>8</v>
      </c>
      <c r="O16" s="98">
        <f>_xlfn.NUMBERVALUE('Team Exchange Arrival Times'!$D$11)</f>
        <v>0</v>
      </c>
      <c r="P16" s="104">
        <f t="shared" si="2"/>
        <v>8</v>
      </c>
      <c r="Q16" s="97">
        <f t="shared" si="8"/>
        <v>104</v>
      </c>
      <c r="R16" s="97">
        <v>3895.0666666666748</v>
      </c>
      <c r="S16" s="99" t="b">
        <f t="shared" si="3"/>
        <v>0</v>
      </c>
      <c r="T16" s="125">
        <f t="shared" si="0"/>
        <v>0</v>
      </c>
      <c r="U16" s="86"/>
    </row>
    <row r="17" spans="2:21" ht="15.75">
      <c r="B17" s="43"/>
      <c r="C17" s="43"/>
      <c r="D17" s="44"/>
      <c r="F17" s="85"/>
      <c r="G17" s="99">
        <f t="shared" si="1"/>
        <v>14</v>
      </c>
      <c r="I17" s="85">
        <f t="shared" si="5"/>
        <v>1.4000000000000001</v>
      </c>
      <c r="J17" s="86">
        <v>14</v>
      </c>
      <c r="K17" s="86">
        <v>52</v>
      </c>
      <c r="L17" s="104">
        <f t="shared" si="6"/>
        <v>14.866666666666667</v>
      </c>
      <c r="M17" s="104">
        <f t="shared" si="7"/>
        <v>208.13333333333341</v>
      </c>
      <c r="N17" s="98">
        <f>_xlfn.NUMBERVALUE('Team Exchange Arrival Times'!$C$11)</f>
        <v>8</v>
      </c>
      <c r="O17" s="98">
        <f>_xlfn.NUMBERVALUE('Team Exchange Arrival Times'!$D$11)</f>
        <v>0</v>
      </c>
      <c r="P17" s="104">
        <f t="shared" si="2"/>
        <v>8</v>
      </c>
      <c r="Q17" s="97">
        <f t="shared" si="8"/>
        <v>112</v>
      </c>
      <c r="R17" s="97">
        <v>3895.0666666666748</v>
      </c>
      <c r="S17" s="99" t="b">
        <f t="shared" si="3"/>
        <v>0</v>
      </c>
      <c r="T17" s="125">
        <f t="shared" si="0"/>
        <v>0</v>
      </c>
      <c r="U17" s="86"/>
    </row>
    <row r="18" spans="2:21" ht="15.75">
      <c r="B18" s="43"/>
      <c r="C18" s="43"/>
      <c r="D18" s="44"/>
      <c r="F18" s="85"/>
      <c r="G18" s="99">
        <f t="shared" si="1"/>
        <v>15</v>
      </c>
      <c r="I18" s="85">
        <f t="shared" si="5"/>
        <v>1.5000000000000002</v>
      </c>
      <c r="J18" s="86">
        <v>14</v>
      </c>
      <c r="K18" s="86">
        <v>52</v>
      </c>
      <c r="L18" s="104">
        <f t="shared" si="6"/>
        <v>14.866666666666667</v>
      </c>
      <c r="M18" s="104">
        <f t="shared" si="7"/>
        <v>223.00000000000009</v>
      </c>
      <c r="N18" s="98">
        <f>_xlfn.NUMBERVALUE('Team Exchange Arrival Times'!$C$11)</f>
        <v>8</v>
      </c>
      <c r="O18" s="98">
        <f>_xlfn.NUMBERVALUE('Team Exchange Arrival Times'!$D$11)</f>
        <v>0</v>
      </c>
      <c r="P18" s="104">
        <f t="shared" si="2"/>
        <v>8</v>
      </c>
      <c r="Q18" s="97">
        <f t="shared" si="8"/>
        <v>120</v>
      </c>
      <c r="R18" s="97">
        <v>3895.0666666666748</v>
      </c>
      <c r="S18" s="99" t="b">
        <f t="shared" si="3"/>
        <v>0</v>
      </c>
      <c r="T18" s="125">
        <f t="shared" si="0"/>
        <v>0</v>
      </c>
      <c r="U18" s="86"/>
    </row>
    <row r="19" spans="2:21" ht="15.75">
      <c r="B19" s="43"/>
      <c r="C19" s="45"/>
      <c r="D19" s="44"/>
      <c r="F19" s="85"/>
      <c r="G19" s="99">
        <f t="shared" si="1"/>
        <v>16</v>
      </c>
      <c r="I19" s="85">
        <f t="shared" si="5"/>
        <v>1.6000000000000003</v>
      </c>
      <c r="J19" s="86">
        <v>14</v>
      </c>
      <c r="K19" s="86">
        <v>52</v>
      </c>
      <c r="L19" s="104">
        <f t="shared" si="6"/>
        <v>14.866666666666667</v>
      </c>
      <c r="M19" s="104">
        <f t="shared" si="7"/>
        <v>237.86666666666676</v>
      </c>
      <c r="N19" s="98">
        <f>_xlfn.NUMBERVALUE('Team Exchange Arrival Times'!$C$11)</f>
        <v>8</v>
      </c>
      <c r="O19" s="98">
        <f>_xlfn.NUMBERVALUE('Team Exchange Arrival Times'!$D$11)</f>
        <v>0</v>
      </c>
      <c r="P19" s="104">
        <f t="shared" si="2"/>
        <v>8</v>
      </c>
      <c r="Q19" s="97">
        <f t="shared" si="8"/>
        <v>128</v>
      </c>
      <c r="R19" s="97">
        <v>3895.0666666666748</v>
      </c>
      <c r="S19" s="99" t="b">
        <f t="shared" si="3"/>
        <v>0</v>
      </c>
      <c r="T19" s="125">
        <f t="shared" si="0"/>
        <v>0</v>
      </c>
      <c r="U19" s="86"/>
    </row>
    <row r="20" spans="2:21">
      <c r="B20" s="43"/>
      <c r="C20" s="43"/>
      <c r="F20" s="85"/>
      <c r="G20" s="99">
        <f t="shared" si="1"/>
        <v>17</v>
      </c>
      <c r="I20" s="85">
        <f t="shared" si="5"/>
        <v>1.7000000000000004</v>
      </c>
      <c r="J20" s="86">
        <v>14</v>
      </c>
      <c r="K20" s="86">
        <v>52</v>
      </c>
      <c r="L20" s="104">
        <f t="shared" si="6"/>
        <v>14.866666666666667</v>
      </c>
      <c r="M20" s="104">
        <f t="shared" si="7"/>
        <v>252.73333333333343</v>
      </c>
      <c r="N20" s="98">
        <f>_xlfn.NUMBERVALUE('Team Exchange Arrival Times'!$C$11)</f>
        <v>8</v>
      </c>
      <c r="O20" s="98">
        <f>_xlfn.NUMBERVALUE('Team Exchange Arrival Times'!$D$11)</f>
        <v>0</v>
      </c>
      <c r="P20" s="104">
        <f t="shared" si="2"/>
        <v>8</v>
      </c>
      <c r="Q20" s="97">
        <f t="shared" si="8"/>
        <v>136</v>
      </c>
      <c r="R20" s="97">
        <v>3895.0666666666748</v>
      </c>
      <c r="S20" s="99" t="b">
        <f t="shared" si="3"/>
        <v>0</v>
      </c>
      <c r="T20" s="125">
        <f t="shared" si="0"/>
        <v>0</v>
      </c>
      <c r="U20" s="86"/>
    </row>
    <row r="21" spans="2:21">
      <c r="B21" s="43"/>
      <c r="C21" s="43"/>
      <c r="F21" s="85"/>
      <c r="G21" s="99">
        <f t="shared" si="1"/>
        <v>18</v>
      </c>
      <c r="I21" s="85">
        <f t="shared" si="5"/>
        <v>1.8000000000000005</v>
      </c>
      <c r="J21" s="86">
        <v>14</v>
      </c>
      <c r="K21" s="86">
        <v>52</v>
      </c>
      <c r="L21" s="104">
        <f t="shared" si="6"/>
        <v>14.866666666666667</v>
      </c>
      <c r="M21" s="104">
        <f t="shared" si="7"/>
        <v>267.60000000000008</v>
      </c>
      <c r="N21" s="98">
        <f>_xlfn.NUMBERVALUE('Team Exchange Arrival Times'!$C$11)</f>
        <v>8</v>
      </c>
      <c r="O21" s="98">
        <f>_xlfn.NUMBERVALUE('Team Exchange Arrival Times'!$D$11)</f>
        <v>0</v>
      </c>
      <c r="P21" s="104">
        <f t="shared" si="2"/>
        <v>8</v>
      </c>
      <c r="Q21" s="97">
        <f t="shared" si="8"/>
        <v>144</v>
      </c>
      <c r="R21" s="97">
        <v>3895.0666666666748</v>
      </c>
      <c r="S21" s="99" t="b">
        <f t="shared" si="3"/>
        <v>0</v>
      </c>
      <c r="T21" s="125">
        <f t="shared" si="0"/>
        <v>0</v>
      </c>
      <c r="U21" s="86"/>
    </row>
    <row r="22" spans="2:21">
      <c r="F22" s="85"/>
      <c r="G22" s="99">
        <f t="shared" si="1"/>
        <v>19</v>
      </c>
      <c r="I22" s="85">
        <f t="shared" si="5"/>
        <v>1.9000000000000006</v>
      </c>
      <c r="J22" s="86">
        <v>14</v>
      </c>
      <c r="K22" s="86">
        <v>52</v>
      </c>
      <c r="L22" s="104">
        <f t="shared" si="6"/>
        <v>14.866666666666667</v>
      </c>
      <c r="M22" s="104">
        <f t="shared" si="7"/>
        <v>282.46666666666675</v>
      </c>
      <c r="N22" s="98">
        <f>_xlfn.NUMBERVALUE('Team Exchange Arrival Times'!$C$11)</f>
        <v>8</v>
      </c>
      <c r="O22" s="98">
        <f>_xlfn.NUMBERVALUE('Team Exchange Arrival Times'!$D$11)</f>
        <v>0</v>
      </c>
      <c r="P22" s="104">
        <f t="shared" si="2"/>
        <v>8</v>
      </c>
      <c r="Q22" s="97">
        <f t="shared" si="8"/>
        <v>152</v>
      </c>
      <c r="R22" s="97">
        <v>3895.0666666666748</v>
      </c>
      <c r="S22" s="99" t="b">
        <f t="shared" si="3"/>
        <v>0</v>
      </c>
      <c r="T22" s="125">
        <f t="shared" si="0"/>
        <v>0</v>
      </c>
      <c r="U22" s="86"/>
    </row>
    <row r="23" spans="2:21">
      <c r="B23" s="48"/>
      <c r="C23" s="48"/>
      <c r="D23" s="48"/>
      <c r="E23" s="48"/>
      <c r="F23" s="85"/>
      <c r="G23" s="99">
        <f t="shared" si="1"/>
        <v>20</v>
      </c>
      <c r="I23" s="85">
        <f t="shared" si="5"/>
        <v>2.0000000000000004</v>
      </c>
      <c r="J23" s="86">
        <v>14</v>
      </c>
      <c r="K23" s="86">
        <v>52</v>
      </c>
      <c r="L23" s="104">
        <f t="shared" si="6"/>
        <v>14.866666666666667</v>
      </c>
      <c r="M23" s="104">
        <f t="shared" si="7"/>
        <v>297.33333333333343</v>
      </c>
      <c r="N23" s="98">
        <f>_xlfn.NUMBERVALUE('Team Exchange Arrival Times'!$C$11)</f>
        <v>8</v>
      </c>
      <c r="O23" s="98">
        <f>_xlfn.NUMBERVALUE('Team Exchange Arrival Times'!$D$11)</f>
        <v>0</v>
      </c>
      <c r="P23" s="104">
        <f t="shared" si="2"/>
        <v>8</v>
      </c>
      <c r="Q23" s="97">
        <f t="shared" si="8"/>
        <v>160</v>
      </c>
      <c r="R23" s="97">
        <v>3895.0666666666748</v>
      </c>
      <c r="S23" s="99" t="b">
        <f t="shared" si="3"/>
        <v>0</v>
      </c>
      <c r="T23" s="125">
        <f t="shared" si="0"/>
        <v>0</v>
      </c>
      <c r="U23" s="86"/>
    </row>
    <row r="24" spans="2:21">
      <c r="B24" s="48"/>
      <c r="C24" s="48"/>
      <c r="D24" s="48"/>
      <c r="E24" s="48"/>
      <c r="F24" s="85"/>
      <c r="G24" s="99">
        <f t="shared" si="1"/>
        <v>21</v>
      </c>
      <c r="I24" s="85">
        <f t="shared" si="5"/>
        <v>2.1000000000000005</v>
      </c>
      <c r="J24" s="86">
        <v>14</v>
      </c>
      <c r="K24" s="86">
        <v>52</v>
      </c>
      <c r="L24" s="104">
        <f t="shared" si="6"/>
        <v>14.866666666666667</v>
      </c>
      <c r="M24" s="104">
        <f t="shared" si="7"/>
        <v>312.2000000000001</v>
      </c>
      <c r="N24" s="98">
        <f>_xlfn.NUMBERVALUE('Team Exchange Arrival Times'!$C$11)</f>
        <v>8</v>
      </c>
      <c r="O24" s="98">
        <f>_xlfn.NUMBERVALUE('Team Exchange Arrival Times'!$D$11)</f>
        <v>0</v>
      </c>
      <c r="P24" s="104">
        <f t="shared" si="2"/>
        <v>8</v>
      </c>
      <c r="Q24" s="97">
        <f t="shared" si="8"/>
        <v>168</v>
      </c>
      <c r="R24" s="97">
        <v>3895.0666666666748</v>
      </c>
      <c r="S24" s="99" t="b">
        <f t="shared" si="3"/>
        <v>0</v>
      </c>
      <c r="T24" s="125">
        <f t="shared" si="0"/>
        <v>0</v>
      </c>
      <c r="U24" s="86"/>
    </row>
    <row r="25" spans="2:21">
      <c r="B25" s="48"/>
      <c r="C25" s="48"/>
      <c r="D25" s="48"/>
      <c r="E25" s="48"/>
      <c r="F25" s="85"/>
      <c r="G25" s="99">
        <f t="shared" si="1"/>
        <v>22</v>
      </c>
      <c r="I25" s="85">
        <f t="shared" si="5"/>
        <v>2.2000000000000006</v>
      </c>
      <c r="J25" s="86">
        <v>14</v>
      </c>
      <c r="K25" s="86">
        <v>52</v>
      </c>
      <c r="L25" s="104">
        <f t="shared" si="6"/>
        <v>14.866666666666667</v>
      </c>
      <c r="M25" s="104">
        <f t="shared" si="7"/>
        <v>327.06666666666678</v>
      </c>
      <c r="N25" s="98">
        <f>_xlfn.NUMBERVALUE('Team Exchange Arrival Times'!$C$11)</f>
        <v>8</v>
      </c>
      <c r="O25" s="98">
        <f>_xlfn.NUMBERVALUE('Team Exchange Arrival Times'!$D$11)</f>
        <v>0</v>
      </c>
      <c r="P25" s="104">
        <f t="shared" si="2"/>
        <v>8</v>
      </c>
      <c r="Q25" s="97">
        <f t="shared" si="8"/>
        <v>176</v>
      </c>
      <c r="R25" s="97">
        <v>3895.0666666666748</v>
      </c>
      <c r="S25" s="99" t="b">
        <f t="shared" si="3"/>
        <v>0</v>
      </c>
      <c r="T25" s="125">
        <f t="shared" si="0"/>
        <v>0</v>
      </c>
      <c r="U25" s="86"/>
    </row>
    <row r="26" spans="2:21">
      <c r="B26" s="48"/>
      <c r="C26" s="48"/>
      <c r="D26" s="48"/>
      <c r="E26" s="48"/>
      <c r="F26" s="85"/>
      <c r="G26" s="99">
        <f t="shared" si="1"/>
        <v>23</v>
      </c>
      <c r="I26" s="85">
        <f t="shared" si="5"/>
        <v>2.3000000000000007</v>
      </c>
      <c r="J26" s="86">
        <v>14</v>
      </c>
      <c r="K26" s="86">
        <v>52</v>
      </c>
      <c r="L26" s="104">
        <f t="shared" si="6"/>
        <v>14.866666666666667</v>
      </c>
      <c r="M26" s="104">
        <f t="shared" si="7"/>
        <v>341.93333333333345</v>
      </c>
      <c r="N26" s="98">
        <f>_xlfn.NUMBERVALUE('Team Exchange Arrival Times'!$C$11)</f>
        <v>8</v>
      </c>
      <c r="O26" s="98">
        <f>_xlfn.NUMBERVALUE('Team Exchange Arrival Times'!$D$11)</f>
        <v>0</v>
      </c>
      <c r="P26" s="104">
        <f t="shared" si="2"/>
        <v>8</v>
      </c>
      <c r="Q26" s="97">
        <f t="shared" si="8"/>
        <v>184</v>
      </c>
      <c r="R26" s="97">
        <v>3895.0666666666748</v>
      </c>
      <c r="S26" s="99" t="b">
        <f t="shared" si="3"/>
        <v>0</v>
      </c>
      <c r="T26" s="125">
        <f t="shared" si="0"/>
        <v>0</v>
      </c>
      <c r="U26" s="86"/>
    </row>
    <row r="27" spans="2:21">
      <c r="B27" s="48"/>
      <c r="C27" s="48"/>
      <c r="D27" s="48"/>
      <c r="E27" s="48"/>
      <c r="F27" s="85"/>
      <c r="G27" s="99">
        <f t="shared" si="1"/>
        <v>24</v>
      </c>
      <c r="I27" s="85">
        <f t="shared" si="5"/>
        <v>2.4000000000000008</v>
      </c>
      <c r="J27" s="86">
        <v>14</v>
      </c>
      <c r="K27" s="86">
        <v>52</v>
      </c>
      <c r="L27" s="104">
        <f t="shared" si="6"/>
        <v>14.866666666666667</v>
      </c>
      <c r="M27" s="104">
        <f t="shared" si="7"/>
        <v>356.80000000000013</v>
      </c>
      <c r="N27" s="98">
        <f>_xlfn.NUMBERVALUE('Team Exchange Arrival Times'!$C$11)</f>
        <v>8</v>
      </c>
      <c r="O27" s="98">
        <f>_xlfn.NUMBERVALUE('Team Exchange Arrival Times'!$D$11)</f>
        <v>0</v>
      </c>
      <c r="P27" s="104">
        <f t="shared" si="2"/>
        <v>8</v>
      </c>
      <c r="Q27" s="97">
        <f t="shared" si="8"/>
        <v>192</v>
      </c>
      <c r="R27" s="97">
        <v>3895.0666666666748</v>
      </c>
      <c r="S27" s="99" t="b">
        <f t="shared" si="3"/>
        <v>0</v>
      </c>
      <c r="T27" s="125">
        <f t="shared" si="0"/>
        <v>0</v>
      </c>
      <c r="U27" s="86"/>
    </row>
    <row r="28" spans="2:21">
      <c r="B28" s="48"/>
      <c r="C28" s="48"/>
      <c r="D28" s="48"/>
      <c r="E28" s="48"/>
      <c r="F28" s="85"/>
      <c r="G28" s="99">
        <f t="shared" si="1"/>
        <v>25</v>
      </c>
      <c r="I28" s="85">
        <f t="shared" si="5"/>
        <v>2.5000000000000009</v>
      </c>
      <c r="J28" s="86">
        <v>14</v>
      </c>
      <c r="K28" s="86">
        <v>52</v>
      </c>
      <c r="L28" s="104">
        <f t="shared" si="6"/>
        <v>14.866666666666667</v>
      </c>
      <c r="M28" s="104">
        <f t="shared" si="7"/>
        <v>371.6666666666668</v>
      </c>
      <c r="N28" s="98">
        <f>_xlfn.NUMBERVALUE('Team Exchange Arrival Times'!$C$11)</f>
        <v>8</v>
      </c>
      <c r="O28" s="98">
        <f>_xlfn.NUMBERVALUE('Team Exchange Arrival Times'!$D$11)</f>
        <v>0</v>
      </c>
      <c r="P28" s="104">
        <f t="shared" si="2"/>
        <v>8</v>
      </c>
      <c r="Q28" s="97">
        <f t="shared" si="8"/>
        <v>200</v>
      </c>
      <c r="R28" s="97">
        <v>3895.0666666666748</v>
      </c>
      <c r="S28" s="99" t="b">
        <f t="shared" si="3"/>
        <v>0</v>
      </c>
      <c r="T28" s="125">
        <f t="shared" si="0"/>
        <v>0</v>
      </c>
      <c r="U28" s="86"/>
    </row>
    <row r="29" spans="2:21">
      <c r="B29" s="48"/>
      <c r="C29" s="48"/>
      <c r="D29" s="48"/>
      <c r="E29" s="48"/>
      <c r="F29" s="85"/>
      <c r="G29" s="99">
        <f t="shared" si="1"/>
        <v>26</v>
      </c>
      <c r="I29" s="85">
        <f t="shared" si="5"/>
        <v>2.600000000000001</v>
      </c>
      <c r="J29" s="86">
        <v>14</v>
      </c>
      <c r="K29" s="86">
        <v>52</v>
      </c>
      <c r="L29" s="104">
        <f t="shared" si="6"/>
        <v>14.866666666666667</v>
      </c>
      <c r="M29" s="104">
        <f t="shared" si="7"/>
        <v>386.53333333333347</v>
      </c>
      <c r="N29" s="98">
        <f>_xlfn.NUMBERVALUE('Team Exchange Arrival Times'!$C$11)</f>
        <v>8</v>
      </c>
      <c r="O29" s="98">
        <f>_xlfn.NUMBERVALUE('Team Exchange Arrival Times'!$D$11)</f>
        <v>0</v>
      </c>
      <c r="P29" s="104">
        <f t="shared" si="2"/>
        <v>8</v>
      </c>
      <c r="Q29" s="97">
        <f t="shared" si="8"/>
        <v>208</v>
      </c>
      <c r="R29" s="97">
        <v>3895.0666666666748</v>
      </c>
      <c r="S29" s="99" t="b">
        <f t="shared" si="3"/>
        <v>0</v>
      </c>
      <c r="T29" s="125">
        <f t="shared" si="0"/>
        <v>0</v>
      </c>
      <c r="U29" s="86"/>
    </row>
    <row r="30" spans="2:21">
      <c r="B30" s="48"/>
      <c r="C30" s="48"/>
      <c r="D30" s="48"/>
      <c r="E30" s="48"/>
      <c r="F30" s="85"/>
      <c r="G30" s="99">
        <f t="shared" si="1"/>
        <v>27</v>
      </c>
      <c r="I30" s="85">
        <f t="shared" si="5"/>
        <v>2.7000000000000011</v>
      </c>
      <c r="J30" s="86">
        <v>14</v>
      </c>
      <c r="K30" s="86">
        <v>52</v>
      </c>
      <c r="L30" s="104">
        <f t="shared" si="6"/>
        <v>14.866666666666667</v>
      </c>
      <c r="M30" s="104">
        <f t="shared" si="7"/>
        <v>401.40000000000015</v>
      </c>
      <c r="N30" s="98">
        <f>_xlfn.NUMBERVALUE('Team Exchange Arrival Times'!$C$11)</f>
        <v>8</v>
      </c>
      <c r="O30" s="98">
        <f>_xlfn.NUMBERVALUE('Team Exchange Arrival Times'!$D$11)</f>
        <v>0</v>
      </c>
      <c r="P30" s="104">
        <f t="shared" si="2"/>
        <v>8</v>
      </c>
      <c r="Q30" s="97">
        <f t="shared" si="8"/>
        <v>216</v>
      </c>
      <c r="R30" s="97">
        <v>3895.0666666666748</v>
      </c>
      <c r="S30" s="99" t="b">
        <f t="shared" si="3"/>
        <v>0</v>
      </c>
      <c r="T30" s="125">
        <f t="shared" si="0"/>
        <v>0</v>
      </c>
      <c r="U30" s="86"/>
    </row>
    <row r="31" spans="2:21">
      <c r="F31" s="85"/>
      <c r="G31" s="99">
        <f t="shared" si="1"/>
        <v>28</v>
      </c>
      <c r="I31" s="85">
        <f t="shared" si="5"/>
        <v>2.8000000000000012</v>
      </c>
      <c r="J31" s="86">
        <v>14</v>
      </c>
      <c r="K31" s="86">
        <v>52</v>
      </c>
      <c r="L31" s="104">
        <f t="shared" si="6"/>
        <v>14.866666666666667</v>
      </c>
      <c r="M31" s="104">
        <f t="shared" si="7"/>
        <v>416.26666666666682</v>
      </c>
      <c r="N31" s="98">
        <f>_xlfn.NUMBERVALUE('Team Exchange Arrival Times'!$C$11)</f>
        <v>8</v>
      </c>
      <c r="O31" s="98">
        <f>_xlfn.NUMBERVALUE('Team Exchange Arrival Times'!$D$11)</f>
        <v>0</v>
      </c>
      <c r="P31" s="104">
        <f t="shared" si="2"/>
        <v>8</v>
      </c>
      <c r="Q31" s="97">
        <f t="shared" si="8"/>
        <v>224</v>
      </c>
      <c r="R31" s="97">
        <v>3895.0666666666748</v>
      </c>
      <c r="S31" s="99" t="b">
        <f t="shared" si="3"/>
        <v>0</v>
      </c>
      <c r="T31" s="125">
        <f t="shared" si="0"/>
        <v>0</v>
      </c>
      <c r="U31" s="86"/>
    </row>
    <row r="32" spans="2:21">
      <c r="F32" s="85"/>
      <c r="G32" s="99">
        <f t="shared" si="1"/>
        <v>29</v>
      </c>
      <c r="I32" s="85">
        <f t="shared" si="5"/>
        <v>2.9000000000000012</v>
      </c>
      <c r="J32" s="86">
        <v>14</v>
      </c>
      <c r="K32" s="86">
        <v>52</v>
      </c>
      <c r="L32" s="104">
        <f t="shared" si="6"/>
        <v>14.866666666666667</v>
      </c>
      <c r="M32" s="104">
        <f t="shared" si="7"/>
        <v>431.1333333333335</v>
      </c>
      <c r="N32" s="98">
        <f>_xlfn.NUMBERVALUE('Team Exchange Arrival Times'!$C$11)</f>
        <v>8</v>
      </c>
      <c r="O32" s="98">
        <f>_xlfn.NUMBERVALUE('Team Exchange Arrival Times'!$D$11)</f>
        <v>0</v>
      </c>
      <c r="P32" s="104">
        <f t="shared" si="2"/>
        <v>8</v>
      </c>
      <c r="Q32" s="97">
        <f t="shared" si="8"/>
        <v>232</v>
      </c>
      <c r="R32" s="97">
        <v>3895.0666666666748</v>
      </c>
      <c r="S32" s="99" t="b">
        <f t="shared" si="3"/>
        <v>0</v>
      </c>
      <c r="T32" s="125">
        <f t="shared" si="0"/>
        <v>0</v>
      </c>
      <c r="U32" s="86"/>
    </row>
    <row r="33" spans="6:21">
      <c r="F33" s="85"/>
      <c r="G33" s="99">
        <f t="shared" si="1"/>
        <v>30</v>
      </c>
      <c r="I33" s="85">
        <f t="shared" si="5"/>
        <v>3.0000000000000013</v>
      </c>
      <c r="J33" s="86">
        <v>14</v>
      </c>
      <c r="K33" s="86">
        <v>52</v>
      </c>
      <c r="L33" s="104">
        <f t="shared" si="6"/>
        <v>14.866666666666667</v>
      </c>
      <c r="M33" s="104">
        <f t="shared" si="7"/>
        <v>446.00000000000017</v>
      </c>
      <c r="N33" s="98">
        <f>_xlfn.NUMBERVALUE('Team Exchange Arrival Times'!$C$11)</f>
        <v>8</v>
      </c>
      <c r="O33" s="98">
        <f>_xlfn.NUMBERVALUE('Team Exchange Arrival Times'!$D$11)</f>
        <v>0</v>
      </c>
      <c r="P33" s="104">
        <f t="shared" si="2"/>
        <v>8</v>
      </c>
      <c r="Q33" s="97">
        <f t="shared" si="8"/>
        <v>240</v>
      </c>
      <c r="R33" s="97">
        <v>3895.0666666666748</v>
      </c>
      <c r="S33" s="99" t="b">
        <f t="shared" si="3"/>
        <v>0</v>
      </c>
      <c r="T33" s="125">
        <f t="shared" si="0"/>
        <v>0</v>
      </c>
      <c r="U33" s="86"/>
    </row>
    <row r="34" spans="6:21">
      <c r="F34" s="85"/>
      <c r="G34" s="99">
        <f t="shared" si="1"/>
        <v>31</v>
      </c>
      <c r="I34" s="85">
        <f t="shared" si="5"/>
        <v>3.1000000000000014</v>
      </c>
      <c r="J34" s="86">
        <v>14</v>
      </c>
      <c r="K34" s="86">
        <v>52</v>
      </c>
      <c r="L34" s="104">
        <f t="shared" si="6"/>
        <v>14.866666666666667</v>
      </c>
      <c r="M34" s="104">
        <f t="shared" si="7"/>
        <v>460.86666666666684</v>
      </c>
      <c r="N34" s="98">
        <f>_xlfn.NUMBERVALUE('Team Exchange Arrival Times'!$C$11)</f>
        <v>8</v>
      </c>
      <c r="O34" s="98">
        <f>_xlfn.NUMBERVALUE('Team Exchange Arrival Times'!$D$11)</f>
        <v>0</v>
      </c>
      <c r="P34" s="104">
        <f t="shared" si="2"/>
        <v>8</v>
      </c>
      <c r="Q34" s="97">
        <f t="shared" si="8"/>
        <v>248</v>
      </c>
      <c r="R34" s="97">
        <v>3895.0666666666748</v>
      </c>
      <c r="S34" s="99" t="b">
        <f t="shared" si="3"/>
        <v>0</v>
      </c>
      <c r="T34" s="125">
        <f t="shared" si="0"/>
        <v>0</v>
      </c>
      <c r="U34" s="86"/>
    </row>
    <row r="35" spans="6:21">
      <c r="F35" s="85"/>
      <c r="G35" s="99">
        <f t="shared" si="1"/>
        <v>32</v>
      </c>
      <c r="I35" s="85">
        <f t="shared" si="5"/>
        <v>3.2000000000000015</v>
      </c>
      <c r="J35" s="86">
        <v>14</v>
      </c>
      <c r="K35" s="86">
        <v>52</v>
      </c>
      <c r="L35" s="104">
        <f t="shared" si="6"/>
        <v>14.866666666666667</v>
      </c>
      <c r="M35" s="104">
        <f t="shared" si="7"/>
        <v>475.73333333333352</v>
      </c>
      <c r="N35" s="98">
        <f>_xlfn.NUMBERVALUE('Team Exchange Arrival Times'!$C$11)</f>
        <v>8</v>
      </c>
      <c r="O35" s="98">
        <f>_xlfn.NUMBERVALUE('Team Exchange Arrival Times'!$D$11)</f>
        <v>0</v>
      </c>
      <c r="P35" s="104">
        <f t="shared" si="2"/>
        <v>8</v>
      </c>
      <c r="Q35" s="97">
        <f t="shared" si="8"/>
        <v>256</v>
      </c>
      <c r="R35" s="97">
        <v>3895.0666666666748</v>
      </c>
      <c r="S35" s="99" t="b">
        <f t="shared" si="3"/>
        <v>0</v>
      </c>
      <c r="T35" s="125">
        <f t="shared" si="0"/>
        <v>0</v>
      </c>
      <c r="U35" s="86"/>
    </row>
    <row r="36" spans="6:21">
      <c r="F36" s="85"/>
      <c r="G36" s="99">
        <f t="shared" si="1"/>
        <v>33</v>
      </c>
      <c r="I36" s="85">
        <f t="shared" si="5"/>
        <v>3.3000000000000016</v>
      </c>
      <c r="J36" s="86">
        <v>14</v>
      </c>
      <c r="K36" s="86">
        <v>52</v>
      </c>
      <c r="L36" s="104">
        <f t="shared" si="6"/>
        <v>14.866666666666667</v>
      </c>
      <c r="M36" s="104">
        <f t="shared" si="7"/>
        <v>490.60000000000019</v>
      </c>
      <c r="N36" s="98">
        <f>_xlfn.NUMBERVALUE('Team Exchange Arrival Times'!$C$11)</f>
        <v>8</v>
      </c>
      <c r="O36" s="98">
        <f>_xlfn.NUMBERVALUE('Team Exchange Arrival Times'!$D$11)</f>
        <v>0</v>
      </c>
      <c r="P36" s="104">
        <f t="shared" si="2"/>
        <v>8</v>
      </c>
      <c r="Q36" s="97">
        <f t="shared" si="8"/>
        <v>264</v>
      </c>
      <c r="R36" s="97">
        <v>3895.0666666666748</v>
      </c>
      <c r="S36" s="99" t="b">
        <f t="shared" si="3"/>
        <v>0</v>
      </c>
      <c r="T36" s="125">
        <f t="shared" ref="T36:T67" si="9">IF(S36=TRUE,1,0)</f>
        <v>0</v>
      </c>
      <c r="U36" s="86"/>
    </row>
    <row r="37" spans="6:21">
      <c r="F37" s="85"/>
      <c r="G37" s="99">
        <f t="shared" si="1"/>
        <v>34</v>
      </c>
      <c r="I37" s="85">
        <f t="shared" si="5"/>
        <v>3.4000000000000017</v>
      </c>
      <c r="J37" s="86">
        <v>14</v>
      </c>
      <c r="K37" s="86">
        <v>52</v>
      </c>
      <c r="L37" s="104">
        <f t="shared" si="6"/>
        <v>14.866666666666667</v>
      </c>
      <c r="M37" s="104">
        <f t="shared" si="7"/>
        <v>505.46666666666687</v>
      </c>
      <c r="N37" s="98">
        <f>_xlfn.NUMBERVALUE('Team Exchange Arrival Times'!$C$11)</f>
        <v>8</v>
      </c>
      <c r="O37" s="98">
        <f>_xlfn.NUMBERVALUE('Team Exchange Arrival Times'!$D$11)</f>
        <v>0</v>
      </c>
      <c r="P37" s="104">
        <f t="shared" si="2"/>
        <v>8</v>
      </c>
      <c r="Q37" s="97">
        <f t="shared" si="8"/>
        <v>272</v>
      </c>
      <c r="R37" s="97">
        <v>3895.0666666666748</v>
      </c>
      <c r="S37" s="99" t="b">
        <f t="shared" si="3"/>
        <v>0</v>
      </c>
      <c r="T37" s="125">
        <f t="shared" si="9"/>
        <v>0</v>
      </c>
      <c r="U37" s="86"/>
    </row>
    <row r="38" spans="6:21">
      <c r="F38" s="85"/>
      <c r="G38" s="99">
        <f t="shared" si="1"/>
        <v>35</v>
      </c>
      <c r="I38" s="85">
        <f t="shared" si="5"/>
        <v>3.5000000000000018</v>
      </c>
      <c r="J38" s="86">
        <v>14</v>
      </c>
      <c r="K38" s="86">
        <v>52</v>
      </c>
      <c r="L38" s="104">
        <f t="shared" si="6"/>
        <v>14.866666666666667</v>
      </c>
      <c r="M38" s="104">
        <f t="shared" si="7"/>
        <v>520.33333333333348</v>
      </c>
      <c r="N38" s="98">
        <f>_xlfn.NUMBERVALUE('Team Exchange Arrival Times'!$C$11)</f>
        <v>8</v>
      </c>
      <c r="O38" s="98">
        <f>_xlfn.NUMBERVALUE('Team Exchange Arrival Times'!$D$11)</f>
        <v>0</v>
      </c>
      <c r="P38" s="104">
        <f t="shared" si="2"/>
        <v>8</v>
      </c>
      <c r="Q38" s="97">
        <f t="shared" si="8"/>
        <v>280</v>
      </c>
      <c r="R38" s="97">
        <v>3895.0666666666748</v>
      </c>
      <c r="S38" s="99" t="b">
        <f t="shared" si="3"/>
        <v>0</v>
      </c>
      <c r="T38" s="125">
        <f t="shared" si="9"/>
        <v>0</v>
      </c>
      <c r="U38" s="86"/>
    </row>
    <row r="39" spans="6:21">
      <c r="F39" s="85"/>
      <c r="G39" s="99">
        <f t="shared" si="1"/>
        <v>36</v>
      </c>
      <c r="I39" s="85">
        <f t="shared" si="5"/>
        <v>3.6000000000000019</v>
      </c>
      <c r="J39" s="86">
        <v>14</v>
      </c>
      <c r="K39" s="86">
        <v>52</v>
      </c>
      <c r="L39" s="104">
        <f t="shared" si="6"/>
        <v>14.866666666666667</v>
      </c>
      <c r="M39" s="104">
        <f t="shared" si="7"/>
        <v>535.20000000000016</v>
      </c>
      <c r="N39" s="98">
        <f>_xlfn.NUMBERVALUE('Team Exchange Arrival Times'!$C$11)</f>
        <v>8</v>
      </c>
      <c r="O39" s="98">
        <f>_xlfn.NUMBERVALUE('Team Exchange Arrival Times'!$D$11)</f>
        <v>0</v>
      </c>
      <c r="P39" s="104">
        <f t="shared" si="2"/>
        <v>8</v>
      </c>
      <c r="Q39" s="97">
        <f t="shared" si="8"/>
        <v>288</v>
      </c>
      <c r="R39" s="97">
        <v>3895.0666666666748</v>
      </c>
      <c r="S39" s="99" t="b">
        <f t="shared" si="3"/>
        <v>0</v>
      </c>
      <c r="T39" s="125">
        <f t="shared" si="9"/>
        <v>0</v>
      </c>
      <c r="U39" s="86"/>
    </row>
    <row r="40" spans="6:21">
      <c r="F40" s="85"/>
      <c r="G40" s="99">
        <f t="shared" si="1"/>
        <v>37</v>
      </c>
      <c r="I40" s="85">
        <f t="shared" si="5"/>
        <v>3.700000000000002</v>
      </c>
      <c r="J40" s="86">
        <v>14</v>
      </c>
      <c r="K40" s="86">
        <v>52</v>
      </c>
      <c r="L40" s="104">
        <f t="shared" si="6"/>
        <v>14.866666666666667</v>
      </c>
      <c r="M40" s="104">
        <f t="shared" si="7"/>
        <v>550.06666666666683</v>
      </c>
      <c r="N40" s="98">
        <f>_xlfn.NUMBERVALUE('Team Exchange Arrival Times'!$C$11)</f>
        <v>8</v>
      </c>
      <c r="O40" s="98">
        <f>_xlfn.NUMBERVALUE('Team Exchange Arrival Times'!$D$11)</f>
        <v>0</v>
      </c>
      <c r="P40" s="104">
        <f t="shared" si="2"/>
        <v>8</v>
      </c>
      <c r="Q40" s="97">
        <f t="shared" si="8"/>
        <v>296</v>
      </c>
      <c r="R40" s="97">
        <v>3895.0666666666748</v>
      </c>
      <c r="S40" s="99" t="b">
        <f t="shared" si="3"/>
        <v>0</v>
      </c>
      <c r="T40" s="125">
        <f t="shared" si="9"/>
        <v>0</v>
      </c>
      <c r="U40" s="86"/>
    </row>
    <row r="41" spans="6:21">
      <c r="F41" s="85"/>
      <c r="G41" s="99">
        <f t="shared" si="1"/>
        <v>38</v>
      </c>
      <c r="I41" s="85">
        <f t="shared" si="5"/>
        <v>3.800000000000002</v>
      </c>
      <c r="J41" s="86">
        <v>14</v>
      </c>
      <c r="K41" s="86">
        <v>52</v>
      </c>
      <c r="L41" s="104">
        <f t="shared" si="6"/>
        <v>14.866666666666667</v>
      </c>
      <c r="M41" s="104">
        <f t="shared" si="7"/>
        <v>564.93333333333351</v>
      </c>
      <c r="N41" s="98">
        <f>_xlfn.NUMBERVALUE('Team Exchange Arrival Times'!$C$11)</f>
        <v>8</v>
      </c>
      <c r="O41" s="98">
        <f>_xlfn.NUMBERVALUE('Team Exchange Arrival Times'!$D$11)</f>
        <v>0</v>
      </c>
      <c r="P41" s="104">
        <f t="shared" si="2"/>
        <v>8</v>
      </c>
      <c r="Q41" s="97">
        <f t="shared" si="8"/>
        <v>304</v>
      </c>
      <c r="R41" s="97">
        <v>3895.0666666666748</v>
      </c>
      <c r="S41" s="99" t="b">
        <f t="shared" si="3"/>
        <v>0</v>
      </c>
      <c r="T41" s="125">
        <f t="shared" si="9"/>
        <v>0</v>
      </c>
      <c r="U41" s="86"/>
    </row>
    <row r="42" spans="6:21">
      <c r="F42" s="85"/>
      <c r="G42" s="99">
        <f t="shared" si="1"/>
        <v>39</v>
      </c>
      <c r="I42" s="85">
        <f t="shared" si="5"/>
        <v>3.9000000000000021</v>
      </c>
      <c r="J42" s="86">
        <v>14</v>
      </c>
      <c r="K42" s="86">
        <v>52</v>
      </c>
      <c r="L42" s="104">
        <f t="shared" si="6"/>
        <v>14.866666666666667</v>
      </c>
      <c r="M42" s="104">
        <f t="shared" si="7"/>
        <v>579.80000000000018</v>
      </c>
      <c r="N42" s="98">
        <f>_xlfn.NUMBERVALUE('Team Exchange Arrival Times'!$C$11)</f>
        <v>8</v>
      </c>
      <c r="O42" s="98">
        <f>_xlfn.NUMBERVALUE('Team Exchange Arrival Times'!$D$11)</f>
        <v>0</v>
      </c>
      <c r="P42" s="104">
        <f t="shared" si="2"/>
        <v>8</v>
      </c>
      <c r="Q42" s="97">
        <f t="shared" si="8"/>
        <v>312</v>
      </c>
      <c r="R42" s="97">
        <v>3895.0666666666748</v>
      </c>
      <c r="S42" s="99" t="b">
        <f t="shared" si="3"/>
        <v>0</v>
      </c>
      <c r="T42" s="125">
        <f t="shared" si="9"/>
        <v>0</v>
      </c>
      <c r="U42" s="86"/>
    </row>
    <row r="43" spans="6:21">
      <c r="F43" s="85"/>
      <c r="G43" s="99">
        <f t="shared" si="1"/>
        <v>40</v>
      </c>
      <c r="I43" s="85">
        <f t="shared" si="5"/>
        <v>4.0000000000000018</v>
      </c>
      <c r="J43" s="86">
        <v>14</v>
      </c>
      <c r="K43" s="86">
        <v>52</v>
      </c>
      <c r="L43" s="104">
        <f t="shared" si="6"/>
        <v>14.866666666666667</v>
      </c>
      <c r="M43" s="104">
        <f t="shared" si="7"/>
        <v>594.66666666666686</v>
      </c>
      <c r="N43" s="98">
        <f>_xlfn.NUMBERVALUE('Team Exchange Arrival Times'!$C$11)</f>
        <v>8</v>
      </c>
      <c r="O43" s="98">
        <f>_xlfn.NUMBERVALUE('Team Exchange Arrival Times'!$D$11)</f>
        <v>0</v>
      </c>
      <c r="P43" s="104">
        <f t="shared" si="2"/>
        <v>8</v>
      </c>
      <c r="Q43" s="97">
        <f t="shared" si="8"/>
        <v>320</v>
      </c>
      <c r="R43" s="97">
        <v>3895.0666666666748</v>
      </c>
      <c r="S43" s="99" t="b">
        <f t="shared" si="3"/>
        <v>0</v>
      </c>
      <c r="T43" s="125">
        <f t="shared" si="9"/>
        <v>0</v>
      </c>
      <c r="U43" s="86"/>
    </row>
    <row r="44" spans="6:21">
      <c r="F44" s="85"/>
      <c r="G44" s="99">
        <f t="shared" si="1"/>
        <v>41</v>
      </c>
      <c r="I44" s="85">
        <f t="shared" si="5"/>
        <v>4.1000000000000014</v>
      </c>
      <c r="J44" s="86">
        <v>14</v>
      </c>
      <c r="K44" s="86">
        <v>52</v>
      </c>
      <c r="L44" s="104">
        <f t="shared" si="6"/>
        <v>14.866666666666667</v>
      </c>
      <c r="M44" s="104">
        <f t="shared" si="7"/>
        <v>609.53333333333353</v>
      </c>
      <c r="N44" s="98">
        <f>_xlfn.NUMBERVALUE('Team Exchange Arrival Times'!$C$11)</f>
        <v>8</v>
      </c>
      <c r="O44" s="98">
        <f>_xlfn.NUMBERVALUE('Team Exchange Arrival Times'!$D$11)</f>
        <v>0</v>
      </c>
      <c r="P44" s="104">
        <f t="shared" si="2"/>
        <v>8</v>
      </c>
      <c r="Q44" s="97">
        <f t="shared" si="8"/>
        <v>328</v>
      </c>
      <c r="R44" s="97">
        <v>3895.0666666666748</v>
      </c>
      <c r="S44" s="99" t="b">
        <f t="shared" si="3"/>
        <v>0</v>
      </c>
      <c r="T44" s="125">
        <f t="shared" si="9"/>
        <v>0</v>
      </c>
      <c r="U44" s="86"/>
    </row>
    <row r="45" spans="6:21">
      <c r="F45" s="85"/>
      <c r="G45" s="99">
        <f t="shared" si="1"/>
        <v>42</v>
      </c>
      <c r="I45" s="85">
        <f t="shared" si="5"/>
        <v>4.2000000000000011</v>
      </c>
      <c r="J45" s="86">
        <v>14</v>
      </c>
      <c r="K45" s="86">
        <v>52</v>
      </c>
      <c r="L45" s="104">
        <f t="shared" si="6"/>
        <v>14.866666666666667</v>
      </c>
      <c r="M45" s="104">
        <f t="shared" si="7"/>
        <v>624.4000000000002</v>
      </c>
      <c r="N45" s="98">
        <f>_xlfn.NUMBERVALUE('Team Exchange Arrival Times'!$C$11)</f>
        <v>8</v>
      </c>
      <c r="O45" s="98">
        <f>_xlfn.NUMBERVALUE('Team Exchange Arrival Times'!$D$11)</f>
        <v>0</v>
      </c>
      <c r="P45" s="104">
        <f t="shared" si="2"/>
        <v>8</v>
      </c>
      <c r="Q45" s="97">
        <f t="shared" si="8"/>
        <v>336</v>
      </c>
      <c r="R45" s="97">
        <v>3895.0666666666748</v>
      </c>
      <c r="S45" s="99" t="b">
        <f t="shared" si="3"/>
        <v>0</v>
      </c>
      <c r="T45" s="125">
        <f t="shared" si="9"/>
        <v>0</v>
      </c>
      <c r="U45" s="86"/>
    </row>
    <row r="46" spans="6:21">
      <c r="F46" s="85"/>
      <c r="G46" s="99">
        <f t="shared" si="1"/>
        <v>43</v>
      </c>
      <c r="I46" s="85">
        <f t="shared" si="5"/>
        <v>4.3000000000000007</v>
      </c>
      <c r="J46" s="86">
        <v>14</v>
      </c>
      <c r="K46" s="86">
        <v>52</v>
      </c>
      <c r="L46" s="104">
        <f t="shared" si="6"/>
        <v>14.866666666666667</v>
      </c>
      <c r="M46" s="104">
        <f t="shared" si="7"/>
        <v>639.26666666666688</v>
      </c>
      <c r="N46" s="98">
        <f>_xlfn.NUMBERVALUE('Team Exchange Arrival Times'!$C$11)</f>
        <v>8</v>
      </c>
      <c r="O46" s="98">
        <f>_xlfn.NUMBERVALUE('Team Exchange Arrival Times'!$D$11)</f>
        <v>0</v>
      </c>
      <c r="P46" s="104">
        <f t="shared" si="2"/>
        <v>8</v>
      </c>
      <c r="Q46" s="97">
        <f t="shared" si="8"/>
        <v>344</v>
      </c>
      <c r="R46" s="97">
        <v>3895.0666666666748</v>
      </c>
      <c r="S46" s="99" t="b">
        <f t="shared" si="3"/>
        <v>0</v>
      </c>
      <c r="T46" s="125">
        <f t="shared" si="9"/>
        <v>0</v>
      </c>
      <c r="U46" s="86"/>
    </row>
    <row r="47" spans="6:21">
      <c r="F47" s="85"/>
      <c r="G47" s="99">
        <f t="shared" si="1"/>
        <v>44</v>
      </c>
      <c r="I47" s="85">
        <f t="shared" si="5"/>
        <v>4.4000000000000004</v>
      </c>
      <c r="J47" s="86">
        <v>14</v>
      </c>
      <c r="K47" s="86">
        <v>52</v>
      </c>
      <c r="L47" s="104">
        <f t="shared" si="6"/>
        <v>14.866666666666667</v>
      </c>
      <c r="M47" s="104">
        <f t="shared" si="7"/>
        <v>654.13333333333355</v>
      </c>
      <c r="N47" s="98">
        <f>_xlfn.NUMBERVALUE('Team Exchange Arrival Times'!$C$11)</f>
        <v>8</v>
      </c>
      <c r="O47" s="98">
        <f>_xlfn.NUMBERVALUE('Team Exchange Arrival Times'!$D$11)</f>
        <v>0</v>
      </c>
      <c r="P47" s="104">
        <f t="shared" si="2"/>
        <v>8</v>
      </c>
      <c r="Q47" s="97">
        <f t="shared" si="8"/>
        <v>352</v>
      </c>
      <c r="R47" s="97">
        <v>3895.0666666666748</v>
      </c>
      <c r="S47" s="99" t="b">
        <f t="shared" si="3"/>
        <v>0</v>
      </c>
      <c r="T47" s="125">
        <f t="shared" si="9"/>
        <v>0</v>
      </c>
      <c r="U47" s="86"/>
    </row>
    <row r="48" spans="6:21">
      <c r="F48" s="85"/>
      <c r="G48" s="99">
        <f t="shared" si="1"/>
        <v>45</v>
      </c>
      <c r="I48" s="85">
        <f t="shared" si="5"/>
        <v>4.5</v>
      </c>
      <c r="J48" s="86">
        <v>14</v>
      </c>
      <c r="K48" s="86">
        <v>52</v>
      </c>
      <c r="L48" s="104">
        <f t="shared" si="6"/>
        <v>14.866666666666667</v>
      </c>
      <c r="M48" s="104">
        <f t="shared" si="7"/>
        <v>669.00000000000023</v>
      </c>
      <c r="N48" s="98">
        <f>_xlfn.NUMBERVALUE('Team Exchange Arrival Times'!$C$11)</f>
        <v>8</v>
      </c>
      <c r="O48" s="98">
        <f>_xlfn.NUMBERVALUE('Team Exchange Arrival Times'!$D$11)</f>
        <v>0</v>
      </c>
      <c r="P48" s="104">
        <f t="shared" si="2"/>
        <v>8</v>
      </c>
      <c r="Q48" s="97">
        <f t="shared" si="8"/>
        <v>360</v>
      </c>
      <c r="R48" s="97">
        <v>3895.0666666666748</v>
      </c>
      <c r="S48" s="99" t="b">
        <f t="shared" si="3"/>
        <v>0</v>
      </c>
      <c r="T48" s="125">
        <f t="shared" si="9"/>
        <v>0</v>
      </c>
      <c r="U48" s="86"/>
    </row>
    <row r="49" spans="6:21">
      <c r="F49" s="85"/>
      <c r="G49" s="99">
        <f t="shared" si="1"/>
        <v>46</v>
      </c>
      <c r="I49" s="85">
        <f t="shared" si="5"/>
        <v>4.5999999999999996</v>
      </c>
      <c r="J49" s="86">
        <v>14</v>
      </c>
      <c r="K49" s="86">
        <v>52</v>
      </c>
      <c r="L49" s="104">
        <f t="shared" si="6"/>
        <v>14.866666666666667</v>
      </c>
      <c r="M49" s="104">
        <f t="shared" si="7"/>
        <v>683.8666666666669</v>
      </c>
      <c r="N49" s="98">
        <f>_xlfn.NUMBERVALUE('Team Exchange Arrival Times'!$C$11)</f>
        <v>8</v>
      </c>
      <c r="O49" s="98">
        <f>_xlfn.NUMBERVALUE('Team Exchange Arrival Times'!$D$11)</f>
        <v>0</v>
      </c>
      <c r="P49" s="104">
        <f t="shared" si="2"/>
        <v>8</v>
      </c>
      <c r="Q49" s="97">
        <f t="shared" si="8"/>
        <v>368</v>
      </c>
      <c r="R49" s="97">
        <v>3895.0666666666748</v>
      </c>
      <c r="S49" s="99" t="b">
        <f t="shared" si="3"/>
        <v>0</v>
      </c>
      <c r="T49" s="125">
        <f t="shared" si="9"/>
        <v>0</v>
      </c>
      <c r="U49" s="86"/>
    </row>
    <row r="50" spans="6:21">
      <c r="F50" s="85"/>
      <c r="G50" s="99">
        <f t="shared" si="1"/>
        <v>47</v>
      </c>
      <c r="I50" s="85">
        <f t="shared" si="5"/>
        <v>4.6999999999999993</v>
      </c>
      <c r="J50" s="86">
        <v>14</v>
      </c>
      <c r="K50" s="86">
        <v>52</v>
      </c>
      <c r="L50" s="104">
        <f t="shared" si="6"/>
        <v>14.866666666666667</v>
      </c>
      <c r="M50" s="104">
        <f t="shared" si="7"/>
        <v>698.73333333333358</v>
      </c>
      <c r="N50" s="98">
        <f>_xlfn.NUMBERVALUE('Team Exchange Arrival Times'!$C$11)</f>
        <v>8</v>
      </c>
      <c r="O50" s="98">
        <f>_xlfn.NUMBERVALUE('Team Exchange Arrival Times'!$D$11)</f>
        <v>0</v>
      </c>
      <c r="P50" s="104">
        <f t="shared" si="2"/>
        <v>8</v>
      </c>
      <c r="Q50" s="97">
        <f t="shared" si="8"/>
        <v>376</v>
      </c>
      <c r="R50" s="97">
        <v>3895.0666666666748</v>
      </c>
      <c r="S50" s="99" t="b">
        <f t="shared" si="3"/>
        <v>0</v>
      </c>
      <c r="T50" s="125">
        <f t="shared" si="9"/>
        <v>0</v>
      </c>
      <c r="U50" s="86"/>
    </row>
    <row r="51" spans="6:21">
      <c r="F51" s="85"/>
      <c r="G51" s="99">
        <f t="shared" si="1"/>
        <v>48</v>
      </c>
      <c r="I51" s="85">
        <f t="shared" si="5"/>
        <v>4.7999999999999989</v>
      </c>
      <c r="J51" s="86">
        <v>14</v>
      </c>
      <c r="K51" s="86">
        <v>52</v>
      </c>
      <c r="L51" s="104">
        <f t="shared" si="6"/>
        <v>14.866666666666667</v>
      </c>
      <c r="M51" s="104">
        <f t="shared" si="7"/>
        <v>713.60000000000025</v>
      </c>
      <c r="N51" s="98">
        <f>_xlfn.NUMBERVALUE('Team Exchange Arrival Times'!$C$11)</f>
        <v>8</v>
      </c>
      <c r="O51" s="98">
        <f>_xlfn.NUMBERVALUE('Team Exchange Arrival Times'!$D$11)</f>
        <v>0</v>
      </c>
      <c r="P51" s="104">
        <f t="shared" si="2"/>
        <v>8</v>
      </c>
      <c r="Q51" s="97">
        <f t="shared" si="8"/>
        <v>384</v>
      </c>
      <c r="R51" s="97">
        <v>3895.0666666666748</v>
      </c>
      <c r="S51" s="99" t="b">
        <f t="shared" si="3"/>
        <v>0</v>
      </c>
      <c r="T51" s="125">
        <f t="shared" si="9"/>
        <v>0</v>
      </c>
      <c r="U51" s="86"/>
    </row>
    <row r="52" spans="6:21">
      <c r="F52" s="85"/>
      <c r="G52" s="99">
        <f t="shared" si="1"/>
        <v>49</v>
      </c>
      <c r="I52" s="85">
        <f t="shared" si="5"/>
        <v>4.8999999999999986</v>
      </c>
      <c r="J52" s="86">
        <v>14</v>
      </c>
      <c r="K52" s="86">
        <v>52</v>
      </c>
      <c r="L52" s="104">
        <f t="shared" si="6"/>
        <v>14.866666666666667</v>
      </c>
      <c r="M52" s="104">
        <f t="shared" si="7"/>
        <v>728.46666666666692</v>
      </c>
      <c r="N52" s="98">
        <f>_xlfn.NUMBERVALUE('Team Exchange Arrival Times'!$C$11)</f>
        <v>8</v>
      </c>
      <c r="O52" s="98">
        <f>_xlfn.NUMBERVALUE('Team Exchange Arrival Times'!$D$11)</f>
        <v>0</v>
      </c>
      <c r="P52" s="104">
        <f t="shared" si="2"/>
        <v>8</v>
      </c>
      <c r="Q52" s="97">
        <f t="shared" si="8"/>
        <v>392</v>
      </c>
      <c r="R52" s="97">
        <v>3895.0666666666748</v>
      </c>
      <c r="S52" s="99" t="b">
        <f t="shared" si="3"/>
        <v>0</v>
      </c>
      <c r="T52" s="125">
        <f t="shared" si="9"/>
        <v>0</v>
      </c>
      <c r="U52" s="86"/>
    </row>
    <row r="53" spans="6:21">
      <c r="F53" s="85"/>
      <c r="G53" s="99">
        <f t="shared" si="1"/>
        <v>50</v>
      </c>
      <c r="I53" s="85">
        <f t="shared" si="5"/>
        <v>4.9999999999999982</v>
      </c>
      <c r="J53" s="86">
        <v>14</v>
      </c>
      <c r="K53" s="86">
        <v>52</v>
      </c>
      <c r="L53" s="104">
        <f t="shared" si="6"/>
        <v>14.866666666666667</v>
      </c>
      <c r="M53" s="104">
        <f t="shared" si="7"/>
        <v>743.3333333333336</v>
      </c>
      <c r="N53" s="98">
        <f>_xlfn.NUMBERVALUE('Team Exchange Arrival Times'!$C$11)</f>
        <v>8</v>
      </c>
      <c r="O53" s="98">
        <f>_xlfn.NUMBERVALUE('Team Exchange Arrival Times'!$D$11)</f>
        <v>0</v>
      </c>
      <c r="P53" s="104">
        <f t="shared" si="2"/>
        <v>8</v>
      </c>
      <c r="Q53" s="97">
        <f t="shared" si="8"/>
        <v>400</v>
      </c>
      <c r="R53" s="97">
        <v>3895.0666666666748</v>
      </c>
      <c r="S53" s="99" t="b">
        <f t="shared" si="3"/>
        <v>0</v>
      </c>
      <c r="T53" s="125">
        <f t="shared" si="9"/>
        <v>0</v>
      </c>
      <c r="U53" s="86"/>
    </row>
    <row r="54" spans="6:21">
      <c r="F54" s="85"/>
      <c r="G54" s="99">
        <f t="shared" si="1"/>
        <v>51</v>
      </c>
      <c r="I54" s="85">
        <f t="shared" si="5"/>
        <v>5.0999999999999979</v>
      </c>
      <c r="J54" s="86">
        <v>14</v>
      </c>
      <c r="K54" s="86">
        <v>52</v>
      </c>
      <c r="L54" s="104">
        <f t="shared" si="6"/>
        <v>14.866666666666667</v>
      </c>
      <c r="M54" s="104">
        <f t="shared" si="7"/>
        <v>758.20000000000027</v>
      </c>
      <c r="N54" s="98">
        <f>_xlfn.NUMBERVALUE('Team Exchange Arrival Times'!$C$11)</f>
        <v>8</v>
      </c>
      <c r="O54" s="98">
        <f>_xlfn.NUMBERVALUE('Team Exchange Arrival Times'!$D$11)</f>
        <v>0</v>
      </c>
      <c r="P54" s="104">
        <f t="shared" si="2"/>
        <v>8</v>
      </c>
      <c r="Q54" s="97">
        <f t="shared" si="8"/>
        <v>408</v>
      </c>
      <c r="R54" s="97">
        <v>3895.0666666666748</v>
      </c>
      <c r="S54" s="99" t="b">
        <f t="shared" si="3"/>
        <v>0</v>
      </c>
      <c r="T54" s="125">
        <f t="shared" si="9"/>
        <v>0</v>
      </c>
      <c r="U54" s="86"/>
    </row>
    <row r="55" spans="6:21">
      <c r="F55" s="85"/>
      <c r="G55" s="99">
        <f t="shared" si="1"/>
        <v>52</v>
      </c>
      <c r="I55" s="85">
        <f t="shared" si="5"/>
        <v>5.1999999999999975</v>
      </c>
      <c r="J55" s="86">
        <v>14</v>
      </c>
      <c r="K55" s="86">
        <v>52</v>
      </c>
      <c r="L55" s="104">
        <f t="shared" si="6"/>
        <v>14.866666666666667</v>
      </c>
      <c r="M55" s="104">
        <f t="shared" si="7"/>
        <v>773.06666666666695</v>
      </c>
      <c r="N55" s="98">
        <f>_xlfn.NUMBERVALUE('Team Exchange Arrival Times'!$C$11)</f>
        <v>8</v>
      </c>
      <c r="O55" s="98">
        <f>_xlfn.NUMBERVALUE('Team Exchange Arrival Times'!$D$11)</f>
        <v>0</v>
      </c>
      <c r="P55" s="104">
        <f t="shared" si="2"/>
        <v>8</v>
      </c>
      <c r="Q55" s="97">
        <f t="shared" si="8"/>
        <v>416</v>
      </c>
      <c r="R55" s="97">
        <v>3895.0666666666748</v>
      </c>
      <c r="S55" s="99" t="b">
        <f t="shared" si="3"/>
        <v>0</v>
      </c>
      <c r="T55" s="125">
        <f t="shared" si="9"/>
        <v>0</v>
      </c>
      <c r="U55" s="86"/>
    </row>
    <row r="56" spans="6:21">
      <c r="F56" s="85"/>
      <c r="G56" s="99">
        <f t="shared" si="1"/>
        <v>53</v>
      </c>
      <c r="I56" s="85">
        <f t="shared" si="5"/>
        <v>5.2999999999999972</v>
      </c>
      <c r="J56" s="86">
        <v>14</v>
      </c>
      <c r="K56" s="86">
        <v>52</v>
      </c>
      <c r="L56" s="104">
        <f t="shared" si="6"/>
        <v>14.866666666666667</v>
      </c>
      <c r="M56" s="104">
        <f t="shared" si="7"/>
        <v>787.93333333333362</v>
      </c>
      <c r="N56" s="98">
        <f>_xlfn.NUMBERVALUE('Team Exchange Arrival Times'!$C$11)</f>
        <v>8</v>
      </c>
      <c r="O56" s="98">
        <f>_xlfn.NUMBERVALUE('Team Exchange Arrival Times'!$D$11)</f>
        <v>0</v>
      </c>
      <c r="P56" s="104">
        <f t="shared" si="2"/>
        <v>8</v>
      </c>
      <c r="Q56" s="97">
        <f t="shared" si="8"/>
        <v>424</v>
      </c>
      <c r="R56" s="97">
        <v>3895.0666666666748</v>
      </c>
      <c r="S56" s="99" t="b">
        <f t="shared" si="3"/>
        <v>0</v>
      </c>
      <c r="T56" s="125">
        <f t="shared" si="9"/>
        <v>0</v>
      </c>
      <c r="U56" s="86"/>
    </row>
    <row r="57" spans="6:21">
      <c r="F57" s="85"/>
      <c r="G57" s="99">
        <f t="shared" si="1"/>
        <v>54</v>
      </c>
      <c r="I57" s="85">
        <f t="shared" si="5"/>
        <v>5.3999999999999968</v>
      </c>
      <c r="J57" s="86">
        <v>14</v>
      </c>
      <c r="K57" s="86">
        <v>52</v>
      </c>
      <c r="L57" s="104">
        <f t="shared" si="6"/>
        <v>14.866666666666667</v>
      </c>
      <c r="M57" s="104">
        <f t="shared" si="7"/>
        <v>802.8000000000003</v>
      </c>
      <c r="N57" s="98">
        <f>_xlfn.NUMBERVALUE('Team Exchange Arrival Times'!$C$11)</f>
        <v>8</v>
      </c>
      <c r="O57" s="98">
        <f>_xlfn.NUMBERVALUE('Team Exchange Arrival Times'!$D$11)</f>
        <v>0</v>
      </c>
      <c r="P57" s="104">
        <f t="shared" si="2"/>
        <v>8</v>
      </c>
      <c r="Q57" s="97">
        <f t="shared" si="8"/>
        <v>432</v>
      </c>
      <c r="R57" s="97">
        <v>3895.0666666666748</v>
      </c>
      <c r="S57" s="99" t="b">
        <f t="shared" si="3"/>
        <v>0</v>
      </c>
      <c r="T57" s="125">
        <f t="shared" si="9"/>
        <v>0</v>
      </c>
      <c r="U57" s="86"/>
    </row>
    <row r="58" spans="6:21">
      <c r="F58" s="85"/>
      <c r="G58" s="99">
        <f t="shared" si="1"/>
        <v>55</v>
      </c>
      <c r="I58" s="85">
        <f t="shared" si="5"/>
        <v>5.4999999999999964</v>
      </c>
      <c r="J58" s="86">
        <v>14</v>
      </c>
      <c r="K58" s="86">
        <v>52</v>
      </c>
      <c r="L58" s="104">
        <f t="shared" si="6"/>
        <v>14.866666666666667</v>
      </c>
      <c r="M58" s="104">
        <f t="shared" si="7"/>
        <v>817.66666666666697</v>
      </c>
      <c r="N58" s="98">
        <f>_xlfn.NUMBERVALUE('Team Exchange Arrival Times'!$C$11)</f>
        <v>8</v>
      </c>
      <c r="O58" s="98">
        <f>_xlfn.NUMBERVALUE('Team Exchange Arrival Times'!$D$11)</f>
        <v>0</v>
      </c>
      <c r="P58" s="104">
        <f t="shared" si="2"/>
        <v>8</v>
      </c>
      <c r="Q58" s="97">
        <f t="shared" si="8"/>
        <v>440</v>
      </c>
      <c r="R58" s="97">
        <v>3895.0666666666748</v>
      </c>
      <c r="S58" s="99" t="b">
        <f t="shared" si="3"/>
        <v>0</v>
      </c>
      <c r="T58" s="125">
        <f t="shared" si="9"/>
        <v>0</v>
      </c>
      <c r="U58" s="86"/>
    </row>
    <row r="59" spans="6:21">
      <c r="F59" s="85"/>
      <c r="G59" s="99">
        <f>G58+1</f>
        <v>56</v>
      </c>
      <c r="I59" s="85">
        <f t="shared" si="5"/>
        <v>5.5999999999999961</v>
      </c>
      <c r="J59" s="86">
        <v>14</v>
      </c>
      <c r="K59" s="86">
        <v>52</v>
      </c>
      <c r="L59" s="104">
        <f t="shared" si="6"/>
        <v>14.866666666666667</v>
      </c>
      <c r="M59" s="104">
        <f t="shared" si="7"/>
        <v>832.53333333333364</v>
      </c>
      <c r="N59" s="98">
        <f>_xlfn.NUMBERVALUE('Team Exchange Arrival Times'!$C$11)</f>
        <v>8</v>
      </c>
      <c r="O59" s="98">
        <f>_xlfn.NUMBERVALUE('Team Exchange Arrival Times'!$D$11)</f>
        <v>0</v>
      </c>
      <c r="P59" s="104">
        <f t="shared" si="2"/>
        <v>8</v>
      </c>
      <c r="Q59" s="97">
        <f t="shared" si="8"/>
        <v>448</v>
      </c>
      <c r="R59" s="97">
        <v>3895.0666666666748</v>
      </c>
      <c r="S59" s="99" t="b">
        <f t="shared" si="3"/>
        <v>0</v>
      </c>
      <c r="T59" s="125">
        <f t="shared" si="9"/>
        <v>0</v>
      </c>
      <c r="U59" s="86"/>
    </row>
    <row r="60" spans="6:21">
      <c r="F60" s="85"/>
      <c r="G60" s="99">
        <f t="shared" si="1"/>
        <v>57</v>
      </c>
      <c r="I60" s="85">
        <f t="shared" si="5"/>
        <v>5.6999999999999957</v>
      </c>
      <c r="J60" s="86">
        <v>14</v>
      </c>
      <c r="K60" s="86">
        <v>52</v>
      </c>
      <c r="L60" s="104">
        <f t="shared" si="6"/>
        <v>14.866666666666667</v>
      </c>
      <c r="M60" s="104">
        <f t="shared" si="7"/>
        <v>847.40000000000032</v>
      </c>
      <c r="N60" s="98">
        <f>_xlfn.NUMBERVALUE('Team Exchange Arrival Times'!$C$11)</f>
        <v>8</v>
      </c>
      <c r="O60" s="98">
        <f>_xlfn.NUMBERVALUE('Team Exchange Arrival Times'!$D$11)</f>
        <v>0</v>
      </c>
      <c r="P60" s="104">
        <f t="shared" si="2"/>
        <v>8</v>
      </c>
      <c r="Q60" s="97">
        <f t="shared" si="8"/>
        <v>456</v>
      </c>
      <c r="R60" s="97">
        <v>3895.0666666666748</v>
      </c>
      <c r="S60" s="99" t="b">
        <f t="shared" si="3"/>
        <v>0</v>
      </c>
      <c r="T60" s="125">
        <f t="shared" si="9"/>
        <v>0</v>
      </c>
      <c r="U60" s="86"/>
    </row>
    <row r="61" spans="6:21">
      <c r="F61" s="85"/>
      <c r="G61" s="99">
        <f t="shared" si="1"/>
        <v>58</v>
      </c>
      <c r="I61" s="85">
        <f t="shared" si="5"/>
        <v>5.7999999999999954</v>
      </c>
      <c r="J61" s="86">
        <v>14</v>
      </c>
      <c r="K61" s="86">
        <v>52</v>
      </c>
      <c r="L61" s="104">
        <f t="shared" si="6"/>
        <v>14.866666666666667</v>
      </c>
      <c r="M61" s="104">
        <f t="shared" si="7"/>
        <v>862.26666666666699</v>
      </c>
      <c r="N61" s="98">
        <f>_xlfn.NUMBERVALUE('Team Exchange Arrival Times'!$C$11)</f>
        <v>8</v>
      </c>
      <c r="O61" s="98">
        <f>_xlfn.NUMBERVALUE('Team Exchange Arrival Times'!$D$11)</f>
        <v>0</v>
      </c>
      <c r="P61" s="104">
        <f t="shared" si="2"/>
        <v>8</v>
      </c>
      <c r="Q61" s="97">
        <f t="shared" si="8"/>
        <v>464</v>
      </c>
      <c r="R61" s="97">
        <v>3895.0666666666748</v>
      </c>
      <c r="S61" s="99" t="b">
        <f t="shared" si="3"/>
        <v>0</v>
      </c>
      <c r="T61" s="125">
        <f t="shared" si="9"/>
        <v>0</v>
      </c>
      <c r="U61" s="86"/>
    </row>
    <row r="62" spans="6:21" ht="15.75" thickBot="1">
      <c r="F62" s="88"/>
      <c r="G62" s="102">
        <f t="shared" si="1"/>
        <v>59</v>
      </c>
      <c r="I62" s="85">
        <f t="shared" si="5"/>
        <v>5.899999999999995</v>
      </c>
      <c r="J62" s="86">
        <v>14</v>
      </c>
      <c r="K62" s="86">
        <v>52</v>
      </c>
      <c r="L62" s="104">
        <f t="shared" si="6"/>
        <v>14.866666666666667</v>
      </c>
      <c r="M62" s="104">
        <f t="shared" si="7"/>
        <v>877.13333333333367</v>
      </c>
      <c r="N62" s="98">
        <f>_xlfn.NUMBERVALUE('Team Exchange Arrival Times'!$C$11)</f>
        <v>8</v>
      </c>
      <c r="O62" s="98">
        <f>_xlfn.NUMBERVALUE('Team Exchange Arrival Times'!$D$11)</f>
        <v>0</v>
      </c>
      <c r="P62" s="104">
        <f t="shared" si="2"/>
        <v>8</v>
      </c>
      <c r="Q62" s="97">
        <f t="shared" si="8"/>
        <v>472</v>
      </c>
      <c r="R62" s="97">
        <v>3895.0666666666748</v>
      </c>
      <c r="S62" s="99" t="b">
        <f t="shared" si="3"/>
        <v>0</v>
      </c>
      <c r="T62" s="125">
        <f t="shared" si="9"/>
        <v>0</v>
      </c>
      <c r="U62" s="86"/>
    </row>
    <row r="63" spans="6:21">
      <c r="I63" s="85">
        <f t="shared" si="5"/>
        <v>5.9999999999999947</v>
      </c>
      <c r="J63" s="86">
        <v>14</v>
      </c>
      <c r="K63" s="86">
        <v>52</v>
      </c>
      <c r="L63" s="104">
        <f t="shared" si="6"/>
        <v>14.866666666666667</v>
      </c>
      <c r="M63" s="104">
        <f t="shared" si="7"/>
        <v>892.00000000000034</v>
      </c>
      <c r="N63" s="98">
        <f>_xlfn.NUMBERVALUE('Team Exchange Arrival Times'!$C$11)</f>
        <v>8</v>
      </c>
      <c r="O63" s="98">
        <f>_xlfn.NUMBERVALUE('Team Exchange Arrival Times'!$D$11)</f>
        <v>0</v>
      </c>
      <c r="P63" s="104">
        <f t="shared" si="2"/>
        <v>8</v>
      </c>
      <c r="Q63" s="97">
        <f t="shared" si="8"/>
        <v>480</v>
      </c>
      <c r="R63" s="97">
        <v>3895.0666666666748</v>
      </c>
      <c r="S63" s="99" t="b">
        <f t="shared" si="3"/>
        <v>0</v>
      </c>
      <c r="T63" s="125">
        <f t="shared" si="9"/>
        <v>0</v>
      </c>
      <c r="U63" s="86"/>
    </row>
    <row r="64" spans="6:21">
      <c r="I64" s="85">
        <f t="shared" si="5"/>
        <v>6.0999999999999943</v>
      </c>
      <c r="J64" s="86">
        <v>14</v>
      </c>
      <c r="K64" s="86">
        <v>52</v>
      </c>
      <c r="L64" s="104">
        <f t="shared" si="6"/>
        <v>14.866666666666667</v>
      </c>
      <c r="M64" s="104">
        <f t="shared" si="7"/>
        <v>906.86666666666702</v>
      </c>
      <c r="N64" s="98">
        <f>_xlfn.NUMBERVALUE('Team Exchange Arrival Times'!$C$11)</f>
        <v>8</v>
      </c>
      <c r="O64" s="98">
        <f>_xlfn.NUMBERVALUE('Team Exchange Arrival Times'!$D$11)</f>
        <v>0</v>
      </c>
      <c r="P64" s="104">
        <f t="shared" si="2"/>
        <v>8</v>
      </c>
      <c r="Q64" s="97">
        <f t="shared" si="8"/>
        <v>488</v>
      </c>
      <c r="R64" s="97">
        <v>3895.0666666666748</v>
      </c>
      <c r="S64" s="99" t="b">
        <f t="shared" si="3"/>
        <v>0</v>
      </c>
      <c r="T64" s="125">
        <f t="shared" si="9"/>
        <v>0</v>
      </c>
      <c r="U64" s="86"/>
    </row>
    <row r="65" spans="9:21">
      <c r="I65" s="85">
        <f t="shared" si="5"/>
        <v>6.199999999999994</v>
      </c>
      <c r="J65" s="86">
        <v>14</v>
      </c>
      <c r="K65" s="86">
        <v>52</v>
      </c>
      <c r="L65" s="104">
        <f t="shared" si="6"/>
        <v>14.866666666666667</v>
      </c>
      <c r="M65" s="104">
        <f t="shared" si="7"/>
        <v>921.73333333333369</v>
      </c>
      <c r="N65" s="98">
        <f>_xlfn.NUMBERVALUE('Team Exchange Arrival Times'!$C$11)</f>
        <v>8</v>
      </c>
      <c r="O65" s="98">
        <f>_xlfn.NUMBERVALUE('Team Exchange Arrival Times'!$D$11)</f>
        <v>0</v>
      </c>
      <c r="P65" s="104">
        <f t="shared" si="2"/>
        <v>8</v>
      </c>
      <c r="Q65" s="97">
        <f t="shared" si="8"/>
        <v>496</v>
      </c>
      <c r="R65" s="97">
        <v>3895.0666666666748</v>
      </c>
      <c r="S65" s="99" t="b">
        <f t="shared" si="3"/>
        <v>0</v>
      </c>
      <c r="T65" s="125">
        <f t="shared" si="9"/>
        <v>0</v>
      </c>
      <c r="U65" s="86"/>
    </row>
    <row r="66" spans="9:21">
      <c r="I66" s="85">
        <f t="shared" si="5"/>
        <v>6.2999999999999936</v>
      </c>
      <c r="J66" s="86">
        <v>14</v>
      </c>
      <c r="K66" s="86">
        <v>52</v>
      </c>
      <c r="L66" s="104">
        <f t="shared" si="6"/>
        <v>14.866666666666667</v>
      </c>
      <c r="M66" s="104">
        <f t="shared" si="7"/>
        <v>936.60000000000036</v>
      </c>
      <c r="N66" s="98">
        <f>_xlfn.NUMBERVALUE('Team Exchange Arrival Times'!$C$11)</f>
        <v>8</v>
      </c>
      <c r="O66" s="98">
        <f>_xlfn.NUMBERVALUE('Team Exchange Arrival Times'!$D$11)</f>
        <v>0</v>
      </c>
      <c r="P66" s="104">
        <f t="shared" si="2"/>
        <v>8</v>
      </c>
      <c r="Q66" s="97">
        <f t="shared" si="8"/>
        <v>504</v>
      </c>
      <c r="R66" s="97">
        <v>3895.0666666666748</v>
      </c>
      <c r="S66" s="99" t="b">
        <f t="shared" si="3"/>
        <v>0</v>
      </c>
      <c r="T66" s="125">
        <f t="shared" si="9"/>
        <v>0</v>
      </c>
      <c r="U66" s="86"/>
    </row>
    <row r="67" spans="9:21">
      <c r="I67" s="85">
        <f t="shared" si="5"/>
        <v>6.3999999999999932</v>
      </c>
      <c r="J67" s="86">
        <v>14</v>
      </c>
      <c r="K67" s="86">
        <v>52</v>
      </c>
      <c r="L67" s="104">
        <f t="shared" si="6"/>
        <v>14.866666666666667</v>
      </c>
      <c r="M67" s="104">
        <f t="shared" si="7"/>
        <v>951.46666666666704</v>
      </c>
      <c r="N67" s="98">
        <f>_xlfn.NUMBERVALUE('Team Exchange Arrival Times'!$C$11)</f>
        <v>8</v>
      </c>
      <c r="O67" s="98">
        <f>_xlfn.NUMBERVALUE('Team Exchange Arrival Times'!$D$11)</f>
        <v>0</v>
      </c>
      <c r="P67" s="104">
        <f t="shared" si="2"/>
        <v>8</v>
      </c>
      <c r="Q67" s="97">
        <f t="shared" si="8"/>
        <v>512</v>
      </c>
      <c r="R67" s="97">
        <v>3895.0666666666748</v>
      </c>
      <c r="S67" s="99" t="b">
        <f t="shared" si="3"/>
        <v>0</v>
      </c>
      <c r="T67" s="125">
        <f t="shared" si="9"/>
        <v>0</v>
      </c>
      <c r="U67" s="86"/>
    </row>
    <row r="68" spans="9:21">
      <c r="I68" s="85">
        <f t="shared" si="5"/>
        <v>6.4999999999999929</v>
      </c>
      <c r="J68" s="86">
        <v>14</v>
      </c>
      <c r="K68" s="86">
        <v>52</v>
      </c>
      <c r="L68" s="104">
        <f t="shared" si="6"/>
        <v>14.866666666666667</v>
      </c>
      <c r="M68" s="104">
        <f t="shared" si="7"/>
        <v>966.33333333333371</v>
      </c>
      <c r="N68" s="98">
        <f>_xlfn.NUMBERVALUE('Team Exchange Arrival Times'!$C$11)</f>
        <v>8</v>
      </c>
      <c r="O68" s="98">
        <f>_xlfn.NUMBERVALUE('Team Exchange Arrival Times'!$D$11)</f>
        <v>0</v>
      </c>
      <c r="P68" s="104">
        <f t="shared" si="2"/>
        <v>8</v>
      </c>
      <c r="Q68" s="97">
        <f t="shared" si="8"/>
        <v>520</v>
      </c>
      <c r="R68" s="97">
        <v>3895.0666666666748</v>
      </c>
      <c r="S68" s="99" t="b">
        <f t="shared" si="3"/>
        <v>0</v>
      </c>
      <c r="T68" s="125">
        <f t="shared" ref="T68" si="10">IF(S68=TRUE,1,0)</f>
        <v>0</v>
      </c>
      <c r="U68" s="86"/>
    </row>
    <row r="69" spans="9:21">
      <c r="I69" s="85">
        <f t="shared" si="5"/>
        <v>6.5999999999999925</v>
      </c>
      <c r="J69" s="86">
        <v>14</v>
      </c>
      <c r="K69" s="86">
        <v>52</v>
      </c>
      <c r="L69" s="104">
        <f t="shared" ref="L69:L90" si="11">(J69*60+K69)/60</f>
        <v>14.866666666666667</v>
      </c>
      <c r="M69" s="104">
        <f t="shared" si="7"/>
        <v>981.20000000000039</v>
      </c>
      <c r="N69" s="98">
        <f>_xlfn.NUMBERVALUE('Team Exchange Arrival Times'!$C$11)</f>
        <v>8</v>
      </c>
      <c r="O69" s="98">
        <f>_xlfn.NUMBERVALUE('Team Exchange Arrival Times'!$D$11)</f>
        <v>0</v>
      </c>
      <c r="P69" s="104">
        <f t="shared" ref="P69:P91" si="12">(N69*60+O69)/60</f>
        <v>8</v>
      </c>
      <c r="Q69" s="97">
        <f t="shared" si="8"/>
        <v>528</v>
      </c>
      <c r="R69" s="97">
        <v>3895.0666666666748</v>
      </c>
      <c r="S69" s="99" t="b">
        <f t="shared" ref="S69:S132" si="13">Q69&gt;M69</f>
        <v>0</v>
      </c>
      <c r="T69" s="125">
        <f t="shared" ref="T69:T132" si="14">IF(S69=TRUE,1,0)</f>
        <v>0</v>
      </c>
      <c r="U69" s="86"/>
    </row>
    <row r="70" spans="9:21">
      <c r="I70" s="85">
        <f t="shared" ref="I70:I133" si="15">I69+0.1</f>
        <v>6.6999999999999922</v>
      </c>
      <c r="J70" s="86">
        <v>14</v>
      </c>
      <c r="K70" s="86">
        <v>52</v>
      </c>
      <c r="L70" s="104">
        <f t="shared" si="11"/>
        <v>14.866666666666667</v>
      </c>
      <c r="M70" s="104">
        <f t="shared" ref="M70:M90" si="16">M69+L70</f>
        <v>996.06666666666706</v>
      </c>
      <c r="N70" s="98">
        <f>_xlfn.NUMBERVALUE('Team Exchange Arrival Times'!$C$11)</f>
        <v>8</v>
      </c>
      <c r="O70" s="98">
        <f>_xlfn.NUMBERVALUE('Team Exchange Arrival Times'!$D$11)</f>
        <v>0</v>
      </c>
      <c r="P70" s="104">
        <f t="shared" si="12"/>
        <v>8</v>
      </c>
      <c r="Q70" s="97">
        <f t="shared" ref="Q70:Q91" si="17">Q69+P70</f>
        <v>536</v>
      </c>
      <c r="R70" s="97">
        <v>3895.0666666666748</v>
      </c>
      <c r="S70" s="99" t="b">
        <f t="shared" si="13"/>
        <v>0</v>
      </c>
      <c r="T70" s="125">
        <f t="shared" si="14"/>
        <v>0</v>
      </c>
      <c r="U70" s="86"/>
    </row>
    <row r="71" spans="9:21">
      <c r="I71" s="85">
        <f t="shared" si="15"/>
        <v>6.7999999999999918</v>
      </c>
      <c r="J71" s="86">
        <v>14</v>
      </c>
      <c r="K71" s="86">
        <v>52</v>
      </c>
      <c r="L71" s="104">
        <f t="shared" si="11"/>
        <v>14.866666666666667</v>
      </c>
      <c r="M71" s="104">
        <f t="shared" si="16"/>
        <v>1010.9333333333337</v>
      </c>
      <c r="N71" s="98">
        <f>_xlfn.NUMBERVALUE('Team Exchange Arrival Times'!$C$11)</f>
        <v>8</v>
      </c>
      <c r="O71" s="98">
        <f>_xlfn.NUMBERVALUE('Team Exchange Arrival Times'!$D$11)</f>
        <v>0</v>
      </c>
      <c r="P71" s="104">
        <f t="shared" si="12"/>
        <v>8</v>
      </c>
      <c r="Q71" s="97">
        <f t="shared" si="17"/>
        <v>544</v>
      </c>
      <c r="R71" s="97">
        <v>3895.0666666666748</v>
      </c>
      <c r="S71" s="99" t="b">
        <f t="shared" si="13"/>
        <v>0</v>
      </c>
      <c r="T71" s="125">
        <f t="shared" si="14"/>
        <v>0</v>
      </c>
      <c r="U71" s="86"/>
    </row>
    <row r="72" spans="9:21">
      <c r="I72" s="85">
        <f t="shared" si="15"/>
        <v>6.8999999999999915</v>
      </c>
      <c r="J72" s="86">
        <v>14</v>
      </c>
      <c r="K72" s="86">
        <v>52</v>
      </c>
      <c r="L72" s="104">
        <f t="shared" si="11"/>
        <v>14.866666666666667</v>
      </c>
      <c r="M72" s="104">
        <f t="shared" si="16"/>
        <v>1025.8000000000004</v>
      </c>
      <c r="N72" s="98">
        <f>_xlfn.NUMBERVALUE('Team Exchange Arrival Times'!$C$11)</f>
        <v>8</v>
      </c>
      <c r="O72" s="98">
        <f>_xlfn.NUMBERVALUE('Team Exchange Arrival Times'!$D$11)</f>
        <v>0</v>
      </c>
      <c r="P72" s="104">
        <f t="shared" si="12"/>
        <v>8</v>
      </c>
      <c r="Q72" s="97">
        <f t="shared" si="17"/>
        <v>552</v>
      </c>
      <c r="R72" s="97">
        <v>3895.0666666666748</v>
      </c>
      <c r="S72" s="99" t="b">
        <f t="shared" si="13"/>
        <v>0</v>
      </c>
      <c r="T72" s="125">
        <f t="shared" si="14"/>
        <v>0</v>
      </c>
      <c r="U72" s="86"/>
    </row>
    <row r="73" spans="9:21">
      <c r="I73" s="85">
        <f t="shared" si="15"/>
        <v>6.9999999999999911</v>
      </c>
      <c r="J73" s="86">
        <v>14</v>
      </c>
      <c r="K73" s="86">
        <v>52</v>
      </c>
      <c r="L73" s="104">
        <f t="shared" si="11"/>
        <v>14.866666666666667</v>
      </c>
      <c r="M73" s="104">
        <f t="shared" si="16"/>
        <v>1040.666666666667</v>
      </c>
      <c r="N73" s="98">
        <f>_xlfn.NUMBERVALUE('Team Exchange Arrival Times'!$C$11)</f>
        <v>8</v>
      </c>
      <c r="O73" s="98">
        <f>_xlfn.NUMBERVALUE('Team Exchange Arrival Times'!$D$11)</f>
        <v>0</v>
      </c>
      <c r="P73" s="104">
        <f t="shared" si="12"/>
        <v>8</v>
      </c>
      <c r="Q73" s="97">
        <f t="shared" si="17"/>
        <v>560</v>
      </c>
      <c r="R73" s="97">
        <v>3895.0666666666748</v>
      </c>
      <c r="S73" s="99" t="b">
        <f t="shared" si="13"/>
        <v>0</v>
      </c>
      <c r="T73" s="125">
        <f t="shared" si="14"/>
        <v>0</v>
      </c>
      <c r="U73" s="86"/>
    </row>
    <row r="74" spans="9:21">
      <c r="I74" s="85">
        <f t="shared" si="15"/>
        <v>7.0999999999999908</v>
      </c>
      <c r="J74" s="86">
        <v>14</v>
      </c>
      <c r="K74" s="86">
        <v>52</v>
      </c>
      <c r="L74" s="104">
        <f t="shared" si="11"/>
        <v>14.866666666666667</v>
      </c>
      <c r="M74" s="104">
        <f t="shared" si="16"/>
        <v>1055.5333333333335</v>
      </c>
      <c r="N74" s="98">
        <f>_xlfn.NUMBERVALUE('Team Exchange Arrival Times'!$C$11)</f>
        <v>8</v>
      </c>
      <c r="O74" s="98">
        <f>_xlfn.NUMBERVALUE('Team Exchange Arrival Times'!$D$11)</f>
        <v>0</v>
      </c>
      <c r="P74" s="104">
        <f t="shared" si="12"/>
        <v>8</v>
      </c>
      <c r="Q74" s="97">
        <f t="shared" si="17"/>
        <v>568</v>
      </c>
      <c r="R74" s="97">
        <v>3895.0666666666748</v>
      </c>
      <c r="S74" s="99" t="b">
        <f t="shared" si="13"/>
        <v>0</v>
      </c>
      <c r="T74" s="125">
        <f t="shared" si="14"/>
        <v>0</v>
      </c>
      <c r="U74" s="86"/>
    </row>
    <row r="75" spans="9:21">
      <c r="I75" s="85">
        <f t="shared" si="15"/>
        <v>7.1999999999999904</v>
      </c>
      <c r="J75" s="86">
        <v>14</v>
      </c>
      <c r="K75" s="86">
        <v>52</v>
      </c>
      <c r="L75" s="104">
        <f t="shared" si="11"/>
        <v>14.866666666666667</v>
      </c>
      <c r="M75" s="104">
        <f t="shared" si="16"/>
        <v>1070.4000000000001</v>
      </c>
      <c r="N75" s="98">
        <f>_xlfn.NUMBERVALUE('Team Exchange Arrival Times'!$C$11)</f>
        <v>8</v>
      </c>
      <c r="O75" s="98">
        <f>_xlfn.NUMBERVALUE('Team Exchange Arrival Times'!$D$11)</f>
        <v>0</v>
      </c>
      <c r="P75" s="104">
        <f t="shared" si="12"/>
        <v>8</v>
      </c>
      <c r="Q75" s="97">
        <f t="shared" si="17"/>
        <v>576</v>
      </c>
      <c r="R75" s="97">
        <v>3895.0666666666748</v>
      </c>
      <c r="S75" s="99" t="b">
        <f t="shared" si="13"/>
        <v>0</v>
      </c>
      <c r="T75" s="125">
        <f t="shared" si="14"/>
        <v>0</v>
      </c>
      <c r="U75" s="86"/>
    </row>
    <row r="76" spans="9:21">
      <c r="I76" s="85">
        <f t="shared" si="15"/>
        <v>7.2999999999999901</v>
      </c>
      <c r="J76" s="86">
        <v>14</v>
      </c>
      <c r="K76" s="86">
        <v>52</v>
      </c>
      <c r="L76" s="104">
        <f t="shared" si="11"/>
        <v>14.866666666666667</v>
      </c>
      <c r="M76" s="104">
        <f t="shared" si="16"/>
        <v>1085.2666666666667</v>
      </c>
      <c r="N76" s="98">
        <f>_xlfn.NUMBERVALUE('Team Exchange Arrival Times'!$C$11)</f>
        <v>8</v>
      </c>
      <c r="O76" s="98">
        <f>_xlfn.NUMBERVALUE('Team Exchange Arrival Times'!$D$11)</f>
        <v>0</v>
      </c>
      <c r="P76" s="104">
        <f t="shared" si="12"/>
        <v>8</v>
      </c>
      <c r="Q76" s="97">
        <f t="shared" si="17"/>
        <v>584</v>
      </c>
      <c r="R76" s="97">
        <v>3895.0666666666748</v>
      </c>
      <c r="S76" s="99" t="b">
        <f t="shared" si="13"/>
        <v>0</v>
      </c>
      <c r="T76" s="125">
        <f t="shared" si="14"/>
        <v>0</v>
      </c>
      <c r="U76" s="86"/>
    </row>
    <row r="77" spans="9:21">
      <c r="I77" s="85">
        <f t="shared" si="15"/>
        <v>7.3999999999999897</v>
      </c>
      <c r="J77" s="86">
        <v>14</v>
      </c>
      <c r="K77" s="86">
        <v>52</v>
      </c>
      <c r="L77" s="104">
        <f t="shared" si="11"/>
        <v>14.866666666666667</v>
      </c>
      <c r="M77" s="104">
        <f t="shared" si="16"/>
        <v>1100.1333333333332</v>
      </c>
      <c r="N77" s="98">
        <f>_xlfn.NUMBERVALUE('Team Exchange Arrival Times'!$C$11)</f>
        <v>8</v>
      </c>
      <c r="O77" s="98">
        <f>_xlfn.NUMBERVALUE('Team Exchange Arrival Times'!$D$11)</f>
        <v>0</v>
      </c>
      <c r="P77" s="104">
        <f t="shared" si="12"/>
        <v>8</v>
      </c>
      <c r="Q77" s="97">
        <f t="shared" si="17"/>
        <v>592</v>
      </c>
      <c r="R77" s="97">
        <v>3895.0666666666748</v>
      </c>
      <c r="S77" s="99" t="b">
        <f t="shared" si="13"/>
        <v>0</v>
      </c>
      <c r="T77" s="125">
        <f t="shared" si="14"/>
        <v>0</v>
      </c>
      <c r="U77" s="86"/>
    </row>
    <row r="78" spans="9:21">
      <c r="I78" s="85">
        <f t="shared" si="15"/>
        <v>7.4999999999999893</v>
      </c>
      <c r="J78" s="86">
        <v>14</v>
      </c>
      <c r="K78" s="86">
        <v>52</v>
      </c>
      <c r="L78" s="104">
        <f t="shared" si="11"/>
        <v>14.866666666666667</v>
      </c>
      <c r="M78" s="104">
        <f t="shared" si="16"/>
        <v>1114.9999999999998</v>
      </c>
      <c r="N78" s="98">
        <f>_xlfn.NUMBERVALUE('Team Exchange Arrival Times'!$C$11)</f>
        <v>8</v>
      </c>
      <c r="O78" s="98">
        <f>_xlfn.NUMBERVALUE('Team Exchange Arrival Times'!$D$11)</f>
        <v>0</v>
      </c>
      <c r="P78" s="104">
        <f t="shared" si="12"/>
        <v>8</v>
      </c>
      <c r="Q78" s="97">
        <f t="shared" si="17"/>
        <v>600</v>
      </c>
      <c r="R78" s="97">
        <v>3895.0666666666748</v>
      </c>
      <c r="S78" s="99" t="b">
        <f t="shared" si="13"/>
        <v>0</v>
      </c>
      <c r="T78" s="125">
        <f t="shared" si="14"/>
        <v>0</v>
      </c>
      <c r="U78" s="86"/>
    </row>
    <row r="79" spans="9:21">
      <c r="I79" s="85">
        <f t="shared" si="15"/>
        <v>7.599999999999989</v>
      </c>
      <c r="J79" s="86">
        <v>14</v>
      </c>
      <c r="K79" s="86">
        <v>52</v>
      </c>
      <c r="L79" s="104">
        <f t="shared" si="11"/>
        <v>14.866666666666667</v>
      </c>
      <c r="M79" s="104">
        <f t="shared" si="16"/>
        <v>1129.8666666666663</v>
      </c>
      <c r="N79" s="98">
        <f>_xlfn.NUMBERVALUE('Team Exchange Arrival Times'!$C$11)</f>
        <v>8</v>
      </c>
      <c r="O79" s="98">
        <f>_xlfn.NUMBERVALUE('Team Exchange Arrival Times'!$D$11)</f>
        <v>0</v>
      </c>
      <c r="P79" s="104">
        <f t="shared" si="12"/>
        <v>8</v>
      </c>
      <c r="Q79" s="97">
        <f t="shared" si="17"/>
        <v>608</v>
      </c>
      <c r="R79" s="97">
        <v>3895.0666666666748</v>
      </c>
      <c r="S79" s="99" t="b">
        <f t="shared" si="13"/>
        <v>0</v>
      </c>
      <c r="T79" s="125">
        <f t="shared" si="14"/>
        <v>0</v>
      </c>
      <c r="U79" s="86"/>
    </row>
    <row r="80" spans="9:21">
      <c r="I80" s="85">
        <f t="shared" si="15"/>
        <v>7.6999999999999886</v>
      </c>
      <c r="J80" s="86">
        <v>14</v>
      </c>
      <c r="K80" s="86">
        <v>52</v>
      </c>
      <c r="L80" s="104">
        <f t="shared" si="11"/>
        <v>14.866666666666667</v>
      </c>
      <c r="M80" s="104">
        <f t="shared" si="16"/>
        <v>1144.7333333333329</v>
      </c>
      <c r="N80" s="98">
        <f>_xlfn.NUMBERVALUE('Team Exchange Arrival Times'!$C$11)</f>
        <v>8</v>
      </c>
      <c r="O80" s="98">
        <f>_xlfn.NUMBERVALUE('Team Exchange Arrival Times'!$D$11)</f>
        <v>0</v>
      </c>
      <c r="P80" s="104">
        <f t="shared" si="12"/>
        <v>8</v>
      </c>
      <c r="Q80" s="97">
        <f t="shared" si="17"/>
        <v>616</v>
      </c>
      <c r="R80" s="97">
        <v>3895.0666666666748</v>
      </c>
      <c r="S80" s="99" t="b">
        <f t="shared" si="13"/>
        <v>0</v>
      </c>
      <c r="T80" s="125">
        <f t="shared" si="14"/>
        <v>0</v>
      </c>
      <c r="U80" s="86"/>
    </row>
    <row r="81" spans="9:21">
      <c r="I81" s="85">
        <f t="shared" si="15"/>
        <v>7.7999999999999883</v>
      </c>
      <c r="J81" s="86">
        <v>14</v>
      </c>
      <c r="K81" s="86">
        <v>52</v>
      </c>
      <c r="L81" s="104">
        <f t="shared" si="11"/>
        <v>14.866666666666667</v>
      </c>
      <c r="M81" s="104">
        <f t="shared" si="16"/>
        <v>1159.5999999999995</v>
      </c>
      <c r="N81" s="98">
        <f>_xlfn.NUMBERVALUE('Team Exchange Arrival Times'!$C$11)</f>
        <v>8</v>
      </c>
      <c r="O81" s="98">
        <f>_xlfn.NUMBERVALUE('Team Exchange Arrival Times'!$D$11)</f>
        <v>0</v>
      </c>
      <c r="P81" s="104">
        <f t="shared" si="12"/>
        <v>8</v>
      </c>
      <c r="Q81" s="97">
        <f t="shared" si="17"/>
        <v>624</v>
      </c>
      <c r="R81" s="97">
        <v>3895.0666666666748</v>
      </c>
      <c r="S81" s="99" t="b">
        <f t="shared" si="13"/>
        <v>0</v>
      </c>
      <c r="T81" s="125">
        <f t="shared" si="14"/>
        <v>0</v>
      </c>
      <c r="U81" s="86"/>
    </row>
    <row r="82" spans="9:21">
      <c r="I82" s="85">
        <f t="shared" si="15"/>
        <v>7.8999999999999879</v>
      </c>
      <c r="J82" s="86">
        <v>14</v>
      </c>
      <c r="K82" s="86">
        <v>52</v>
      </c>
      <c r="L82" s="104">
        <f t="shared" si="11"/>
        <v>14.866666666666667</v>
      </c>
      <c r="M82" s="104">
        <f t="shared" si="16"/>
        <v>1174.466666666666</v>
      </c>
      <c r="N82" s="98">
        <f>_xlfn.NUMBERVALUE('Team Exchange Arrival Times'!$C$11)</f>
        <v>8</v>
      </c>
      <c r="O82" s="98">
        <f>_xlfn.NUMBERVALUE('Team Exchange Arrival Times'!$D$11)</f>
        <v>0</v>
      </c>
      <c r="P82" s="104">
        <f t="shared" si="12"/>
        <v>8</v>
      </c>
      <c r="Q82" s="97">
        <f t="shared" si="17"/>
        <v>632</v>
      </c>
      <c r="R82" s="97">
        <v>3895.0666666666748</v>
      </c>
      <c r="S82" s="99" t="b">
        <f t="shared" si="13"/>
        <v>0</v>
      </c>
      <c r="T82" s="125">
        <f t="shared" si="14"/>
        <v>0</v>
      </c>
      <c r="U82" s="86"/>
    </row>
    <row r="83" spans="9:21">
      <c r="I83" s="85">
        <f t="shared" si="15"/>
        <v>7.9999999999999876</v>
      </c>
      <c r="J83" s="86">
        <v>14</v>
      </c>
      <c r="K83" s="86">
        <v>52</v>
      </c>
      <c r="L83" s="104">
        <f t="shared" si="11"/>
        <v>14.866666666666667</v>
      </c>
      <c r="M83" s="104">
        <f t="shared" si="16"/>
        <v>1189.3333333333326</v>
      </c>
      <c r="N83" s="98">
        <f>_xlfn.NUMBERVALUE('Team Exchange Arrival Times'!$C$11)</f>
        <v>8</v>
      </c>
      <c r="O83" s="98">
        <f>_xlfn.NUMBERVALUE('Team Exchange Arrival Times'!$D$11)</f>
        <v>0</v>
      </c>
      <c r="P83" s="104">
        <f t="shared" si="12"/>
        <v>8</v>
      </c>
      <c r="Q83" s="97">
        <f t="shared" si="17"/>
        <v>640</v>
      </c>
      <c r="R83" s="97">
        <v>3895.0666666666748</v>
      </c>
      <c r="S83" s="99" t="b">
        <f t="shared" si="13"/>
        <v>0</v>
      </c>
      <c r="T83" s="125">
        <f t="shared" si="14"/>
        <v>0</v>
      </c>
      <c r="U83" s="86"/>
    </row>
    <row r="84" spans="9:21">
      <c r="I84" s="85">
        <f t="shared" si="15"/>
        <v>8.0999999999999872</v>
      </c>
      <c r="J84" s="86">
        <v>14</v>
      </c>
      <c r="K84" s="86">
        <v>52</v>
      </c>
      <c r="L84" s="104">
        <f t="shared" si="11"/>
        <v>14.866666666666667</v>
      </c>
      <c r="M84" s="104">
        <f t="shared" si="16"/>
        <v>1204.1999999999991</v>
      </c>
      <c r="N84" s="98">
        <f>_xlfn.NUMBERVALUE('Team Exchange Arrival Times'!$C$11)</f>
        <v>8</v>
      </c>
      <c r="O84" s="98">
        <f>_xlfn.NUMBERVALUE('Team Exchange Arrival Times'!$D$11)</f>
        <v>0</v>
      </c>
      <c r="P84" s="104">
        <f t="shared" si="12"/>
        <v>8</v>
      </c>
      <c r="Q84" s="97">
        <f t="shared" si="17"/>
        <v>648</v>
      </c>
      <c r="R84" s="97">
        <v>3895.0666666666748</v>
      </c>
      <c r="S84" s="99" t="b">
        <f t="shared" si="13"/>
        <v>0</v>
      </c>
      <c r="T84" s="125">
        <f t="shared" si="14"/>
        <v>0</v>
      </c>
      <c r="U84" s="86"/>
    </row>
    <row r="85" spans="9:21">
      <c r="I85" s="85">
        <f t="shared" si="15"/>
        <v>8.1999999999999869</v>
      </c>
      <c r="J85" s="86">
        <v>14</v>
      </c>
      <c r="K85" s="86">
        <v>52</v>
      </c>
      <c r="L85" s="104">
        <f t="shared" si="11"/>
        <v>14.866666666666667</v>
      </c>
      <c r="M85" s="104">
        <f t="shared" si="16"/>
        <v>1219.0666666666657</v>
      </c>
      <c r="N85" s="98">
        <f>_xlfn.NUMBERVALUE('Team Exchange Arrival Times'!$C$11)</f>
        <v>8</v>
      </c>
      <c r="O85" s="98">
        <f>_xlfn.NUMBERVALUE('Team Exchange Arrival Times'!$D$11)</f>
        <v>0</v>
      </c>
      <c r="P85" s="104">
        <f t="shared" si="12"/>
        <v>8</v>
      </c>
      <c r="Q85" s="97">
        <f t="shared" si="17"/>
        <v>656</v>
      </c>
      <c r="R85" s="97">
        <v>3895.0666666666748</v>
      </c>
      <c r="S85" s="99" t="b">
        <f t="shared" si="13"/>
        <v>0</v>
      </c>
      <c r="T85" s="125">
        <f t="shared" si="14"/>
        <v>0</v>
      </c>
      <c r="U85" s="86"/>
    </row>
    <row r="86" spans="9:21">
      <c r="I86" s="85">
        <f t="shared" si="15"/>
        <v>8.2999999999999865</v>
      </c>
      <c r="J86" s="86">
        <v>14</v>
      </c>
      <c r="K86" s="86">
        <v>52</v>
      </c>
      <c r="L86" s="104">
        <f t="shared" si="11"/>
        <v>14.866666666666667</v>
      </c>
      <c r="M86" s="104">
        <f t="shared" si="16"/>
        <v>1233.9333333333323</v>
      </c>
      <c r="N86" s="98">
        <f>_xlfn.NUMBERVALUE('Team Exchange Arrival Times'!$C$11)</f>
        <v>8</v>
      </c>
      <c r="O86" s="98">
        <f>_xlfn.NUMBERVALUE('Team Exchange Arrival Times'!$D$11)</f>
        <v>0</v>
      </c>
      <c r="P86" s="104">
        <f t="shared" si="12"/>
        <v>8</v>
      </c>
      <c r="Q86" s="97">
        <f t="shared" si="17"/>
        <v>664</v>
      </c>
      <c r="R86" s="97">
        <v>3895.0666666666748</v>
      </c>
      <c r="S86" s="99" t="b">
        <f t="shared" si="13"/>
        <v>0</v>
      </c>
      <c r="T86" s="125">
        <f t="shared" si="14"/>
        <v>0</v>
      </c>
      <c r="U86" s="86"/>
    </row>
    <row r="87" spans="9:21">
      <c r="I87" s="85">
        <f t="shared" si="15"/>
        <v>8.3999999999999861</v>
      </c>
      <c r="J87" s="86">
        <v>14</v>
      </c>
      <c r="K87" s="86">
        <v>52</v>
      </c>
      <c r="L87" s="104">
        <f t="shared" si="11"/>
        <v>14.866666666666667</v>
      </c>
      <c r="M87" s="104">
        <f t="shared" si="16"/>
        <v>1248.7999999999988</v>
      </c>
      <c r="N87" s="98">
        <f>_xlfn.NUMBERVALUE('Team Exchange Arrival Times'!$C$11)</f>
        <v>8</v>
      </c>
      <c r="O87" s="98">
        <f>_xlfn.NUMBERVALUE('Team Exchange Arrival Times'!$D$11)</f>
        <v>0</v>
      </c>
      <c r="P87" s="104">
        <f t="shared" si="12"/>
        <v>8</v>
      </c>
      <c r="Q87" s="97">
        <f t="shared" si="17"/>
        <v>672</v>
      </c>
      <c r="R87" s="97">
        <v>3895.0666666666748</v>
      </c>
      <c r="S87" s="99" t="b">
        <f t="shared" si="13"/>
        <v>0</v>
      </c>
      <c r="T87" s="125">
        <f t="shared" si="14"/>
        <v>0</v>
      </c>
      <c r="U87" s="86"/>
    </row>
    <row r="88" spans="9:21">
      <c r="I88" s="85">
        <f t="shared" si="15"/>
        <v>8.4999999999999858</v>
      </c>
      <c r="J88" s="86">
        <v>14</v>
      </c>
      <c r="K88" s="86">
        <v>52</v>
      </c>
      <c r="L88" s="104">
        <f t="shared" si="11"/>
        <v>14.866666666666667</v>
      </c>
      <c r="M88" s="104">
        <f t="shared" si="16"/>
        <v>1263.6666666666654</v>
      </c>
      <c r="N88" s="98">
        <f>_xlfn.NUMBERVALUE('Team Exchange Arrival Times'!$C$11)</f>
        <v>8</v>
      </c>
      <c r="O88" s="98">
        <f>_xlfn.NUMBERVALUE('Team Exchange Arrival Times'!$D$11)</f>
        <v>0</v>
      </c>
      <c r="P88" s="104">
        <f t="shared" si="12"/>
        <v>8</v>
      </c>
      <c r="Q88" s="97">
        <f t="shared" si="17"/>
        <v>680</v>
      </c>
      <c r="R88" s="97">
        <v>3895.0666666666748</v>
      </c>
      <c r="S88" s="99" t="b">
        <f t="shared" si="13"/>
        <v>0</v>
      </c>
      <c r="T88" s="125">
        <f t="shared" si="14"/>
        <v>0</v>
      </c>
      <c r="U88" s="86"/>
    </row>
    <row r="89" spans="9:21">
      <c r="I89" s="85">
        <f t="shared" si="15"/>
        <v>8.5999999999999854</v>
      </c>
      <c r="J89" s="86">
        <v>14</v>
      </c>
      <c r="K89" s="86">
        <v>52</v>
      </c>
      <c r="L89" s="104">
        <f t="shared" si="11"/>
        <v>14.866666666666667</v>
      </c>
      <c r="M89" s="104">
        <f t="shared" si="16"/>
        <v>1278.5333333333319</v>
      </c>
      <c r="N89" s="98">
        <f>_xlfn.NUMBERVALUE('Team Exchange Arrival Times'!$C$11)</f>
        <v>8</v>
      </c>
      <c r="O89" s="98">
        <f>_xlfn.NUMBERVALUE('Team Exchange Arrival Times'!$D$11)</f>
        <v>0</v>
      </c>
      <c r="P89" s="104">
        <f t="shared" si="12"/>
        <v>8</v>
      </c>
      <c r="Q89" s="97">
        <f t="shared" si="17"/>
        <v>688</v>
      </c>
      <c r="R89" s="97">
        <v>3895.0666666666748</v>
      </c>
      <c r="S89" s="99" t="b">
        <f t="shared" si="13"/>
        <v>0</v>
      </c>
      <c r="T89" s="125">
        <f t="shared" si="14"/>
        <v>0</v>
      </c>
      <c r="U89" s="86"/>
    </row>
    <row r="90" spans="9:21" ht="15.75" thickBot="1">
      <c r="I90" s="88">
        <f t="shared" si="15"/>
        <v>8.6999999999999851</v>
      </c>
      <c r="J90" s="89">
        <v>14</v>
      </c>
      <c r="K90" s="89">
        <v>52</v>
      </c>
      <c r="L90" s="105">
        <f t="shared" si="11"/>
        <v>14.866666666666667</v>
      </c>
      <c r="M90" s="105">
        <f t="shared" si="16"/>
        <v>1293.3999999999985</v>
      </c>
      <c r="N90" s="101">
        <f>_xlfn.NUMBERVALUE('Team Exchange Arrival Times'!$C$11)</f>
        <v>8</v>
      </c>
      <c r="O90" s="101">
        <f>_xlfn.NUMBERVALUE('Team Exchange Arrival Times'!$D$11)</f>
        <v>0</v>
      </c>
      <c r="P90" s="105">
        <f t="shared" si="12"/>
        <v>8</v>
      </c>
      <c r="Q90" s="100">
        <f t="shared" si="17"/>
        <v>696</v>
      </c>
      <c r="R90" s="100">
        <v>3895.0666666666748</v>
      </c>
      <c r="S90" s="102" t="b">
        <f t="shared" si="13"/>
        <v>0</v>
      </c>
      <c r="T90" s="125">
        <f t="shared" si="14"/>
        <v>0</v>
      </c>
      <c r="U90" s="86"/>
    </row>
    <row r="91" spans="9:21">
      <c r="I91" s="92">
        <f t="shared" si="15"/>
        <v>8.7999999999999847</v>
      </c>
      <c r="J91" s="93">
        <v>14</v>
      </c>
      <c r="K91" s="93">
        <v>52</v>
      </c>
      <c r="L91" s="103">
        <f t="shared" ref="L91:L154" si="18">(J91*60+K91)/60</f>
        <v>14.866666666666667</v>
      </c>
      <c r="M91" s="103">
        <f t="shared" ref="M91:M154" si="19">M90+L91</f>
        <v>1308.2666666666651</v>
      </c>
      <c r="N91" s="95">
        <f>_xlfn.NUMBERVALUE('Team Exchange Arrival Times'!$C$12)</f>
        <v>8</v>
      </c>
      <c r="O91" s="95">
        <f>_xlfn.NUMBERVALUE('Team Exchange Arrival Times'!$D$12)</f>
        <v>0</v>
      </c>
      <c r="P91" s="103">
        <f t="shared" si="12"/>
        <v>8</v>
      </c>
      <c r="Q91" s="94">
        <f t="shared" si="17"/>
        <v>704</v>
      </c>
      <c r="R91" s="94">
        <v>3895.0666666666748</v>
      </c>
      <c r="S91" s="96" t="b">
        <f t="shared" si="13"/>
        <v>0</v>
      </c>
      <c r="T91" s="125">
        <f t="shared" si="14"/>
        <v>0</v>
      </c>
      <c r="U91" s="86"/>
    </row>
    <row r="92" spans="9:21">
      <c r="I92" s="85">
        <f t="shared" si="15"/>
        <v>8.8999999999999844</v>
      </c>
      <c r="J92" s="86">
        <v>14</v>
      </c>
      <c r="K92" s="86">
        <v>52</v>
      </c>
      <c r="L92" s="104">
        <f t="shared" si="18"/>
        <v>14.866666666666667</v>
      </c>
      <c r="M92" s="104">
        <f t="shared" si="19"/>
        <v>1323.1333333333316</v>
      </c>
      <c r="N92" s="98">
        <f>_xlfn.NUMBERVALUE('Team Exchange Arrival Times'!$C$12)</f>
        <v>8</v>
      </c>
      <c r="O92" s="98">
        <f>_xlfn.NUMBERVALUE('Team Exchange Arrival Times'!$D$12)</f>
        <v>0</v>
      </c>
      <c r="P92" s="104">
        <f t="shared" ref="P92:P133" si="20">(N92*60+O92)/60</f>
        <v>8</v>
      </c>
      <c r="Q92" s="97">
        <f t="shared" ref="Q92:Q133" si="21">Q91+P92</f>
        <v>712</v>
      </c>
      <c r="R92" s="97">
        <v>3895.0666666666748</v>
      </c>
      <c r="S92" s="99" t="b">
        <f t="shared" si="13"/>
        <v>0</v>
      </c>
      <c r="T92" s="125">
        <f t="shared" si="14"/>
        <v>0</v>
      </c>
      <c r="U92" s="86"/>
    </row>
    <row r="93" spans="9:21">
      <c r="I93" s="85">
        <f t="shared" si="15"/>
        <v>8.999999999999984</v>
      </c>
      <c r="J93" s="86">
        <v>14</v>
      </c>
      <c r="K93" s="86">
        <v>52</v>
      </c>
      <c r="L93" s="104">
        <f t="shared" si="18"/>
        <v>14.866666666666667</v>
      </c>
      <c r="M93" s="104">
        <f t="shared" si="19"/>
        <v>1337.9999999999982</v>
      </c>
      <c r="N93" s="98">
        <f>_xlfn.NUMBERVALUE('Team Exchange Arrival Times'!$C$12)</f>
        <v>8</v>
      </c>
      <c r="O93" s="98">
        <f>_xlfn.NUMBERVALUE('Team Exchange Arrival Times'!$D$12)</f>
        <v>0</v>
      </c>
      <c r="P93" s="104">
        <f t="shared" si="20"/>
        <v>8</v>
      </c>
      <c r="Q93" s="97">
        <f t="shared" si="21"/>
        <v>720</v>
      </c>
      <c r="R93" s="97">
        <v>3895.0666666666748</v>
      </c>
      <c r="S93" s="99" t="b">
        <f t="shared" si="13"/>
        <v>0</v>
      </c>
      <c r="T93" s="125">
        <f t="shared" si="14"/>
        <v>0</v>
      </c>
      <c r="U93" s="86"/>
    </row>
    <row r="94" spans="9:21">
      <c r="I94" s="85">
        <f t="shared" si="15"/>
        <v>9.0999999999999837</v>
      </c>
      <c r="J94" s="86">
        <v>14</v>
      </c>
      <c r="K94" s="86">
        <v>52</v>
      </c>
      <c r="L94" s="104">
        <f t="shared" si="18"/>
        <v>14.866666666666667</v>
      </c>
      <c r="M94" s="104">
        <f t="shared" si="19"/>
        <v>1352.8666666666647</v>
      </c>
      <c r="N94" s="98">
        <f>_xlfn.NUMBERVALUE('Team Exchange Arrival Times'!$C$12)</f>
        <v>8</v>
      </c>
      <c r="O94" s="98">
        <f>_xlfn.NUMBERVALUE('Team Exchange Arrival Times'!$D$12)</f>
        <v>0</v>
      </c>
      <c r="P94" s="104">
        <f t="shared" si="20"/>
        <v>8</v>
      </c>
      <c r="Q94" s="97">
        <f t="shared" si="21"/>
        <v>728</v>
      </c>
      <c r="R94" s="97">
        <v>3895.0666666666748</v>
      </c>
      <c r="S94" s="99" t="b">
        <f t="shared" si="13"/>
        <v>0</v>
      </c>
      <c r="T94" s="125">
        <f t="shared" si="14"/>
        <v>0</v>
      </c>
      <c r="U94" s="86"/>
    </row>
    <row r="95" spans="9:21">
      <c r="I95" s="85">
        <f t="shared" si="15"/>
        <v>9.1999999999999833</v>
      </c>
      <c r="J95" s="86">
        <v>14</v>
      </c>
      <c r="K95" s="86">
        <v>52</v>
      </c>
      <c r="L95" s="104">
        <f t="shared" si="18"/>
        <v>14.866666666666667</v>
      </c>
      <c r="M95" s="104">
        <f t="shared" si="19"/>
        <v>1367.7333333333313</v>
      </c>
      <c r="N95" s="98">
        <f>_xlfn.NUMBERVALUE('Team Exchange Arrival Times'!$C$12)</f>
        <v>8</v>
      </c>
      <c r="O95" s="98">
        <f>_xlfn.NUMBERVALUE('Team Exchange Arrival Times'!$D$12)</f>
        <v>0</v>
      </c>
      <c r="P95" s="104">
        <f t="shared" si="20"/>
        <v>8</v>
      </c>
      <c r="Q95" s="97">
        <f t="shared" si="21"/>
        <v>736</v>
      </c>
      <c r="R95" s="97">
        <v>3895.0666666666748</v>
      </c>
      <c r="S95" s="99" t="b">
        <f t="shared" si="13"/>
        <v>0</v>
      </c>
      <c r="T95" s="125">
        <f t="shared" si="14"/>
        <v>0</v>
      </c>
      <c r="U95" s="86"/>
    </row>
    <row r="96" spans="9:21">
      <c r="I96" s="85">
        <f t="shared" si="15"/>
        <v>9.2999999999999829</v>
      </c>
      <c r="J96" s="86">
        <v>14</v>
      </c>
      <c r="K96" s="86">
        <v>52</v>
      </c>
      <c r="L96" s="104">
        <f t="shared" si="18"/>
        <v>14.866666666666667</v>
      </c>
      <c r="M96" s="104">
        <f t="shared" si="19"/>
        <v>1382.5999999999979</v>
      </c>
      <c r="N96" s="98">
        <f>_xlfn.NUMBERVALUE('Team Exchange Arrival Times'!$C$12)</f>
        <v>8</v>
      </c>
      <c r="O96" s="98">
        <f>_xlfn.NUMBERVALUE('Team Exchange Arrival Times'!$D$12)</f>
        <v>0</v>
      </c>
      <c r="P96" s="104">
        <f t="shared" si="20"/>
        <v>8</v>
      </c>
      <c r="Q96" s="97">
        <f t="shared" si="21"/>
        <v>744</v>
      </c>
      <c r="R96" s="97">
        <v>3895.0666666666748</v>
      </c>
      <c r="S96" s="99" t="b">
        <f t="shared" si="13"/>
        <v>0</v>
      </c>
      <c r="T96" s="125">
        <f t="shared" si="14"/>
        <v>0</v>
      </c>
      <c r="U96" s="86"/>
    </row>
    <row r="97" spans="9:21">
      <c r="I97" s="85">
        <f t="shared" si="15"/>
        <v>9.3999999999999826</v>
      </c>
      <c r="J97" s="86">
        <v>14</v>
      </c>
      <c r="K97" s="86">
        <v>52</v>
      </c>
      <c r="L97" s="104">
        <f t="shared" si="18"/>
        <v>14.866666666666667</v>
      </c>
      <c r="M97" s="104">
        <f t="shared" si="19"/>
        <v>1397.4666666666644</v>
      </c>
      <c r="N97" s="98">
        <f>_xlfn.NUMBERVALUE('Team Exchange Arrival Times'!$C$12)</f>
        <v>8</v>
      </c>
      <c r="O97" s="98">
        <f>_xlfn.NUMBERVALUE('Team Exchange Arrival Times'!$D$12)</f>
        <v>0</v>
      </c>
      <c r="P97" s="104">
        <f t="shared" si="20"/>
        <v>8</v>
      </c>
      <c r="Q97" s="97">
        <f t="shared" si="21"/>
        <v>752</v>
      </c>
      <c r="R97" s="97">
        <v>3895.0666666666748</v>
      </c>
      <c r="S97" s="99" t="b">
        <f t="shared" si="13"/>
        <v>0</v>
      </c>
      <c r="T97" s="125">
        <f t="shared" si="14"/>
        <v>0</v>
      </c>
      <c r="U97" s="86"/>
    </row>
    <row r="98" spans="9:21">
      <c r="I98" s="85">
        <f t="shared" si="15"/>
        <v>9.4999999999999822</v>
      </c>
      <c r="J98" s="86">
        <v>14</v>
      </c>
      <c r="K98" s="86">
        <v>52</v>
      </c>
      <c r="L98" s="104">
        <f t="shared" si="18"/>
        <v>14.866666666666667</v>
      </c>
      <c r="M98" s="104">
        <f t="shared" si="19"/>
        <v>1412.333333333331</v>
      </c>
      <c r="N98" s="98">
        <f>_xlfn.NUMBERVALUE('Team Exchange Arrival Times'!$C$12)</f>
        <v>8</v>
      </c>
      <c r="O98" s="98">
        <f>_xlfn.NUMBERVALUE('Team Exchange Arrival Times'!$D$12)</f>
        <v>0</v>
      </c>
      <c r="P98" s="104">
        <f t="shared" si="20"/>
        <v>8</v>
      </c>
      <c r="Q98" s="97">
        <f t="shared" si="21"/>
        <v>760</v>
      </c>
      <c r="R98" s="97">
        <v>3895.0666666666748</v>
      </c>
      <c r="S98" s="99" t="b">
        <f t="shared" si="13"/>
        <v>0</v>
      </c>
      <c r="T98" s="125">
        <f t="shared" si="14"/>
        <v>0</v>
      </c>
      <c r="U98" s="86"/>
    </row>
    <row r="99" spans="9:21">
      <c r="I99" s="85">
        <f t="shared" si="15"/>
        <v>9.5999999999999819</v>
      </c>
      <c r="J99" s="86">
        <v>14</v>
      </c>
      <c r="K99" s="86">
        <v>52</v>
      </c>
      <c r="L99" s="104">
        <f t="shared" si="18"/>
        <v>14.866666666666667</v>
      </c>
      <c r="M99" s="104">
        <f t="shared" si="19"/>
        <v>1427.1999999999975</v>
      </c>
      <c r="N99" s="98">
        <f>_xlfn.NUMBERVALUE('Team Exchange Arrival Times'!$C$12)</f>
        <v>8</v>
      </c>
      <c r="O99" s="98">
        <f>_xlfn.NUMBERVALUE('Team Exchange Arrival Times'!$D$12)</f>
        <v>0</v>
      </c>
      <c r="P99" s="104">
        <f t="shared" si="20"/>
        <v>8</v>
      </c>
      <c r="Q99" s="97">
        <f t="shared" si="21"/>
        <v>768</v>
      </c>
      <c r="R99" s="97">
        <v>3895.0666666666748</v>
      </c>
      <c r="S99" s="99" t="b">
        <f t="shared" si="13"/>
        <v>0</v>
      </c>
      <c r="T99" s="125">
        <f t="shared" si="14"/>
        <v>0</v>
      </c>
      <c r="U99" s="86"/>
    </row>
    <row r="100" spans="9:21">
      <c r="I100" s="85">
        <f t="shared" si="15"/>
        <v>9.6999999999999815</v>
      </c>
      <c r="J100" s="86">
        <v>14</v>
      </c>
      <c r="K100" s="86">
        <v>52</v>
      </c>
      <c r="L100" s="104">
        <f t="shared" si="18"/>
        <v>14.866666666666667</v>
      </c>
      <c r="M100" s="104">
        <f t="shared" si="19"/>
        <v>1442.0666666666641</v>
      </c>
      <c r="N100" s="98">
        <f>_xlfn.NUMBERVALUE('Team Exchange Arrival Times'!$C$12)</f>
        <v>8</v>
      </c>
      <c r="O100" s="98">
        <f>_xlfn.NUMBERVALUE('Team Exchange Arrival Times'!$D$12)</f>
        <v>0</v>
      </c>
      <c r="P100" s="104">
        <f t="shared" si="20"/>
        <v>8</v>
      </c>
      <c r="Q100" s="97">
        <f t="shared" si="21"/>
        <v>776</v>
      </c>
      <c r="R100" s="97">
        <v>3895.0666666666748</v>
      </c>
      <c r="S100" s="99" t="b">
        <f t="shared" si="13"/>
        <v>0</v>
      </c>
      <c r="T100" s="125">
        <f t="shared" si="14"/>
        <v>0</v>
      </c>
      <c r="U100" s="86"/>
    </row>
    <row r="101" spans="9:21">
      <c r="I101" s="85">
        <f t="shared" si="15"/>
        <v>9.7999999999999812</v>
      </c>
      <c r="J101" s="86">
        <v>14</v>
      </c>
      <c r="K101" s="86">
        <v>52</v>
      </c>
      <c r="L101" s="104">
        <f t="shared" si="18"/>
        <v>14.866666666666667</v>
      </c>
      <c r="M101" s="104">
        <f t="shared" si="19"/>
        <v>1456.9333333333307</v>
      </c>
      <c r="N101" s="98">
        <f>_xlfn.NUMBERVALUE('Team Exchange Arrival Times'!$C$12)</f>
        <v>8</v>
      </c>
      <c r="O101" s="98">
        <f>_xlfn.NUMBERVALUE('Team Exchange Arrival Times'!$D$12)</f>
        <v>0</v>
      </c>
      <c r="P101" s="104">
        <f t="shared" si="20"/>
        <v>8</v>
      </c>
      <c r="Q101" s="97">
        <f t="shared" si="21"/>
        <v>784</v>
      </c>
      <c r="R101" s="97">
        <v>3895.0666666666748</v>
      </c>
      <c r="S101" s="99" t="b">
        <f t="shared" si="13"/>
        <v>0</v>
      </c>
      <c r="T101" s="125">
        <f t="shared" si="14"/>
        <v>0</v>
      </c>
      <c r="U101" s="86"/>
    </row>
    <row r="102" spans="9:21">
      <c r="I102" s="85">
        <f t="shared" si="15"/>
        <v>9.8999999999999808</v>
      </c>
      <c r="J102" s="86">
        <v>14</v>
      </c>
      <c r="K102" s="86">
        <v>52</v>
      </c>
      <c r="L102" s="104">
        <f t="shared" si="18"/>
        <v>14.866666666666667</v>
      </c>
      <c r="M102" s="104">
        <f t="shared" si="19"/>
        <v>1471.7999999999972</v>
      </c>
      <c r="N102" s="98">
        <f>_xlfn.NUMBERVALUE('Team Exchange Arrival Times'!$C$12)</f>
        <v>8</v>
      </c>
      <c r="O102" s="98">
        <f>_xlfn.NUMBERVALUE('Team Exchange Arrival Times'!$D$12)</f>
        <v>0</v>
      </c>
      <c r="P102" s="104">
        <f t="shared" si="20"/>
        <v>8</v>
      </c>
      <c r="Q102" s="97">
        <f t="shared" si="21"/>
        <v>792</v>
      </c>
      <c r="R102" s="97">
        <v>3895.0666666666748</v>
      </c>
      <c r="S102" s="99" t="b">
        <f t="shared" si="13"/>
        <v>0</v>
      </c>
      <c r="T102" s="125">
        <f t="shared" si="14"/>
        <v>0</v>
      </c>
      <c r="U102" s="86"/>
    </row>
    <row r="103" spans="9:21">
      <c r="I103" s="85">
        <f t="shared" si="15"/>
        <v>9.9999999999999805</v>
      </c>
      <c r="J103" s="86">
        <v>14</v>
      </c>
      <c r="K103" s="86">
        <v>52</v>
      </c>
      <c r="L103" s="104">
        <f t="shared" si="18"/>
        <v>14.866666666666667</v>
      </c>
      <c r="M103" s="104">
        <f t="shared" si="19"/>
        <v>1486.6666666666638</v>
      </c>
      <c r="N103" s="98">
        <f>_xlfn.NUMBERVALUE('Team Exchange Arrival Times'!$C$12)</f>
        <v>8</v>
      </c>
      <c r="O103" s="98">
        <f>_xlfn.NUMBERVALUE('Team Exchange Arrival Times'!$D$12)</f>
        <v>0</v>
      </c>
      <c r="P103" s="104">
        <f t="shared" si="20"/>
        <v>8</v>
      </c>
      <c r="Q103" s="97">
        <f t="shared" si="21"/>
        <v>800</v>
      </c>
      <c r="R103" s="97">
        <v>3895.0666666666748</v>
      </c>
      <c r="S103" s="99" t="b">
        <f t="shared" si="13"/>
        <v>0</v>
      </c>
      <c r="T103" s="125">
        <f t="shared" si="14"/>
        <v>0</v>
      </c>
      <c r="U103" s="86"/>
    </row>
    <row r="104" spans="9:21">
      <c r="I104" s="85">
        <f t="shared" si="15"/>
        <v>10.09999999999998</v>
      </c>
      <c r="J104" s="86">
        <v>14</v>
      </c>
      <c r="K104" s="86">
        <v>52</v>
      </c>
      <c r="L104" s="104">
        <f t="shared" si="18"/>
        <v>14.866666666666667</v>
      </c>
      <c r="M104" s="104">
        <f t="shared" si="19"/>
        <v>1501.5333333333303</v>
      </c>
      <c r="N104" s="98">
        <f>_xlfn.NUMBERVALUE('Team Exchange Arrival Times'!$C$12)</f>
        <v>8</v>
      </c>
      <c r="O104" s="98">
        <f>_xlfn.NUMBERVALUE('Team Exchange Arrival Times'!$D$12)</f>
        <v>0</v>
      </c>
      <c r="P104" s="104">
        <f t="shared" si="20"/>
        <v>8</v>
      </c>
      <c r="Q104" s="97">
        <f t="shared" si="21"/>
        <v>808</v>
      </c>
      <c r="R104" s="97">
        <v>3895.0666666666748</v>
      </c>
      <c r="S104" s="99" t="b">
        <f t="shared" si="13"/>
        <v>0</v>
      </c>
      <c r="T104" s="125">
        <f t="shared" si="14"/>
        <v>0</v>
      </c>
      <c r="U104" s="86"/>
    </row>
    <row r="105" spans="9:21">
      <c r="I105" s="85">
        <f t="shared" si="15"/>
        <v>10.19999999999998</v>
      </c>
      <c r="J105" s="86">
        <v>14</v>
      </c>
      <c r="K105" s="86">
        <v>52</v>
      </c>
      <c r="L105" s="104">
        <f t="shared" si="18"/>
        <v>14.866666666666667</v>
      </c>
      <c r="M105" s="104">
        <f t="shared" si="19"/>
        <v>1516.3999999999969</v>
      </c>
      <c r="N105" s="98">
        <f>_xlfn.NUMBERVALUE('Team Exchange Arrival Times'!$C$12)</f>
        <v>8</v>
      </c>
      <c r="O105" s="98">
        <f>_xlfn.NUMBERVALUE('Team Exchange Arrival Times'!$D$12)</f>
        <v>0</v>
      </c>
      <c r="P105" s="104">
        <f t="shared" si="20"/>
        <v>8</v>
      </c>
      <c r="Q105" s="97">
        <f t="shared" si="21"/>
        <v>816</v>
      </c>
      <c r="R105" s="97">
        <v>3895.0666666666748</v>
      </c>
      <c r="S105" s="99" t="b">
        <f t="shared" si="13"/>
        <v>0</v>
      </c>
      <c r="T105" s="125">
        <f t="shared" si="14"/>
        <v>0</v>
      </c>
      <c r="U105" s="86"/>
    </row>
    <row r="106" spans="9:21">
      <c r="I106" s="85">
        <f t="shared" si="15"/>
        <v>10.299999999999979</v>
      </c>
      <c r="J106" s="86">
        <v>14</v>
      </c>
      <c r="K106" s="86">
        <v>52</v>
      </c>
      <c r="L106" s="104">
        <f t="shared" si="18"/>
        <v>14.866666666666667</v>
      </c>
      <c r="M106" s="104">
        <f t="shared" si="19"/>
        <v>1531.2666666666635</v>
      </c>
      <c r="N106" s="98">
        <f>_xlfn.NUMBERVALUE('Team Exchange Arrival Times'!$C$12)</f>
        <v>8</v>
      </c>
      <c r="O106" s="98">
        <f>_xlfn.NUMBERVALUE('Team Exchange Arrival Times'!$D$12)</f>
        <v>0</v>
      </c>
      <c r="P106" s="104">
        <f t="shared" si="20"/>
        <v>8</v>
      </c>
      <c r="Q106" s="97">
        <f t="shared" si="21"/>
        <v>824</v>
      </c>
      <c r="R106" s="97">
        <v>3895.0666666666748</v>
      </c>
      <c r="S106" s="99" t="b">
        <f t="shared" si="13"/>
        <v>0</v>
      </c>
      <c r="T106" s="125">
        <f t="shared" si="14"/>
        <v>0</v>
      </c>
      <c r="U106" s="86"/>
    </row>
    <row r="107" spans="9:21">
      <c r="I107" s="85">
        <f t="shared" si="15"/>
        <v>10.399999999999979</v>
      </c>
      <c r="J107" s="86">
        <v>14</v>
      </c>
      <c r="K107" s="86">
        <v>52</v>
      </c>
      <c r="L107" s="104">
        <f t="shared" si="18"/>
        <v>14.866666666666667</v>
      </c>
      <c r="M107" s="104">
        <f t="shared" si="19"/>
        <v>1546.13333333333</v>
      </c>
      <c r="N107" s="98">
        <f>_xlfn.NUMBERVALUE('Team Exchange Arrival Times'!$C$12)</f>
        <v>8</v>
      </c>
      <c r="O107" s="98">
        <f>_xlfn.NUMBERVALUE('Team Exchange Arrival Times'!$D$12)</f>
        <v>0</v>
      </c>
      <c r="P107" s="104">
        <f t="shared" si="20"/>
        <v>8</v>
      </c>
      <c r="Q107" s="97">
        <f t="shared" si="21"/>
        <v>832</v>
      </c>
      <c r="R107" s="97">
        <v>3895.0666666666748</v>
      </c>
      <c r="S107" s="99" t="b">
        <f t="shared" si="13"/>
        <v>0</v>
      </c>
      <c r="T107" s="125">
        <f t="shared" si="14"/>
        <v>0</v>
      </c>
      <c r="U107" s="86"/>
    </row>
    <row r="108" spans="9:21">
      <c r="I108" s="85">
        <f t="shared" si="15"/>
        <v>10.499999999999979</v>
      </c>
      <c r="J108" s="86">
        <v>14</v>
      </c>
      <c r="K108" s="86">
        <v>52</v>
      </c>
      <c r="L108" s="104">
        <f t="shared" si="18"/>
        <v>14.866666666666667</v>
      </c>
      <c r="M108" s="104">
        <f t="shared" si="19"/>
        <v>1560.9999999999966</v>
      </c>
      <c r="N108" s="98">
        <f>_xlfn.NUMBERVALUE('Team Exchange Arrival Times'!$C$12)</f>
        <v>8</v>
      </c>
      <c r="O108" s="98">
        <f>_xlfn.NUMBERVALUE('Team Exchange Arrival Times'!$D$12)</f>
        <v>0</v>
      </c>
      <c r="P108" s="104">
        <f t="shared" si="20"/>
        <v>8</v>
      </c>
      <c r="Q108" s="97">
        <f t="shared" si="21"/>
        <v>840</v>
      </c>
      <c r="R108" s="97">
        <v>3895.0666666666748</v>
      </c>
      <c r="S108" s="99" t="b">
        <f t="shared" si="13"/>
        <v>0</v>
      </c>
      <c r="T108" s="125">
        <f t="shared" si="14"/>
        <v>0</v>
      </c>
      <c r="U108" s="86"/>
    </row>
    <row r="109" spans="9:21">
      <c r="I109" s="85">
        <f t="shared" si="15"/>
        <v>10.599999999999978</v>
      </c>
      <c r="J109" s="86">
        <v>14</v>
      </c>
      <c r="K109" s="86">
        <v>52</v>
      </c>
      <c r="L109" s="104">
        <f t="shared" si="18"/>
        <v>14.866666666666667</v>
      </c>
      <c r="M109" s="104">
        <f t="shared" si="19"/>
        <v>1575.8666666666631</v>
      </c>
      <c r="N109" s="98">
        <f>_xlfn.NUMBERVALUE('Team Exchange Arrival Times'!$C$12)</f>
        <v>8</v>
      </c>
      <c r="O109" s="98">
        <f>_xlfn.NUMBERVALUE('Team Exchange Arrival Times'!$D$12)</f>
        <v>0</v>
      </c>
      <c r="P109" s="104">
        <f t="shared" si="20"/>
        <v>8</v>
      </c>
      <c r="Q109" s="97">
        <f t="shared" si="21"/>
        <v>848</v>
      </c>
      <c r="R109" s="97">
        <v>3895.0666666666748</v>
      </c>
      <c r="S109" s="99" t="b">
        <f t="shared" si="13"/>
        <v>0</v>
      </c>
      <c r="T109" s="125">
        <f t="shared" si="14"/>
        <v>0</v>
      </c>
      <c r="U109" s="86"/>
    </row>
    <row r="110" spans="9:21">
      <c r="I110" s="85">
        <f t="shared" si="15"/>
        <v>10.699999999999978</v>
      </c>
      <c r="J110" s="86">
        <v>14</v>
      </c>
      <c r="K110" s="86">
        <v>52</v>
      </c>
      <c r="L110" s="104">
        <f t="shared" si="18"/>
        <v>14.866666666666667</v>
      </c>
      <c r="M110" s="104">
        <f t="shared" si="19"/>
        <v>1590.7333333333297</v>
      </c>
      <c r="N110" s="98">
        <f>_xlfn.NUMBERVALUE('Team Exchange Arrival Times'!$C$12)</f>
        <v>8</v>
      </c>
      <c r="O110" s="98">
        <f>_xlfn.NUMBERVALUE('Team Exchange Arrival Times'!$D$12)</f>
        <v>0</v>
      </c>
      <c r="P110" s="104">
        <f t="shared" si="20"/>
        <v>8</v>
      </c>
      <c r="Q110" s="97">
        <f t="shared" si="21"/>
        <v>856</v>
      </c>
      <c r="R110" s="97">
        <v>3895.0666666666748</v>
      </c>
      <c r="S110" s="99" t="b">
        <f t="shared" si="13"/>
        <v>0</v>
      </c>
      <c r="T110" s="125">
        <f t="shared" si="14"/>
        <v>0</v>
      </c>
      <c r="U110" s="86"/>
    </row>
    <row r="111" spans="9:21">
      <c r="I111" s="85">
        <f t="shared" si="15"/>
        <v>10.799999999999978</v>
      </c>
      <c r="J111" s="86">
        <v>14</v>
      </c>
      <c r="K111" s="86">
        <v>52</v>
      </c>
      <c r="L111" s="104">
        <f t="shared" si="18"/>
        <v>14.866666666666667</v>
      </c>
      <c r="M111" s="104">
        <f t="shared" si="19"/>
        <v>1605.5999999999963</v>
      </c>
      <c r="N111" s="98">
        <f>_xlfn.NUMBERVALUE('Team Exchange Arrival Times'!$C$12)</f>
        <v>8</v>
      </c>
      <c r="O111" s="98">
        <f>_xlfn.NUMBERVALUE('Team Exchange Arrival Times'!$D$12)</f>
        <v>0</v>
      </c>
      <c r="P111" s="104">
        <f t="shared" si="20"/>
        <v>8</v>
      </c>
      <c r="Q111" s="97">
        <f t="shared" si="21"/>
        <v>864</v>
      </c>
      <c r="R111" s="97">
        <v>3895.0666666666748</v>
      </c>
      <c r="S111" s="99" t="b">
        <f t="shared" si="13"/>
        <v>0</v>
      </c>
      <c r="T111" s="125">
        <f t="shared" si="14"/>
        <v>0</v>
      </c>
      <c r="U111" s="86"/>
    </row>
    <row r="112" spans="9:21">
      <c r="I112" s="85">
        <f t="shared" si="15"/>
        <v>10.899999999999977</v>
      </c>
      <c r="J112" s="86">
        <v>14</v>
      </c>
      <c r="K112" s="86">
        <v>52</v>
      </c>
      <c r="L112" s="104">
        <f t="shared" si="18"/>
        <v>14.866666666666667</v>
      </c>
      <c r="M112" s="104">
        <f t="shared" si="19"/>
        <v>1620.4666666666628</v>
      </c>
      <c r="N112" s="98">
        <f>_xlfn.NUMBERVALUE('Team Exchange Arrival Times'!$C$12)</f>
        <v>8</v>
      </c>
      <c r="O112" s="98">
        <f>_xlfn.NUMBERVALUE('Team Exchange Arrival Times'!$D$12)</f>
        <v>0</v>
      </c>
      <c r="P112" s="104">
        <f t="shared" si="20"/>
        <v>8</v>
      </c>
      <c r="Q112" s="97">
        <f t="shared" si="21"/>
        <v>872</v>
      </c>
      <c r="R112" s="97">
        <v>3895.0666666666748</v>
      </c>
      <c r="S112" s="99" t="b">
        <f t="shared" si="13"/>
        <v>0</v>
      </c>
      <c r="T112" s="125">
        <f t="shared" si="14"/>
        <v>0</v>
      </c>
      <c r="U112" s="86"/>
    </row>
    <row r="113" spans="9:21">
      <c r="I113" s="85">
        <f t="shared" si="15"/>
        <v>10.999999999999977</v>
      </c>
      <c r="J113" s="86">
        <v>14</v>
      </c>
      <c r="K113" s="86">
        <v>52</v>
      </c>
      <c r="L113" s="104">
        <f t="shared" si="18"/>
        <v>14.866666666666667</v>
      </c>
      <c r="M113" s="104">
        <f t="shared" si="19"/>
        <v>1635.3333333333294</v>
      </c>
      <c r="N113" s="98">
        <f>_xlfn.NUMBERVALUE('Team Exchange Arrival Times'!$C$12)</f>
        <v>8</v>
      </c>
      <c r="O113" s="98">
        <f>_xlfn.NUMBERVALUE('Team Exchange Arrival Times'!$D$12)</f>
        <v>0</v>
      </c>
      <c r="P113" s="104">
        <f t="shared" si="20"/>
        <v>8</v>
      </c>
      <c r="Q113" s="97">
        <f t="shared" si="21"/>
        <v>880</v>
      </c>
      <c r="R113" s="97">
        <v>3895.0666666666748</v>
      </c>
      <c r="S113" s="99" t="b">
        <f t="shared" si="13"/>
        <v>0</v>
      </c>
      <c r="T113" s="125">
        <f t="shared" si="14"/>
        <v>0</v>
      </c>
      <c r="U113" s="86"/>
    </row>
    <row r="114" spans="9:21">
      <c r="I114" s="85">
        <f t="shared" si="15"/>
        <v>11.099999999999977</v>
      </c>
      <c r="J114" s="86">
        <v>14</v>
      </c>
      <c r="K114" s="86">
        <v>52</v>
      </c>
      <c r="L114" s="104">
        <f t="shared" si="18"/>
        <v>14.866666666666667</v>
      </c>
      <c r="M114" s="104">
        <f t="shared" si="19"/>
        <v>1650.199999999996</v>
      </c>
      <c r="N114" s="98">
        <f>_xlfn.NUMBERVALUE('Team Exchange Arrival Times'!$C$12)</f>
        <v>8</v>
      </c>
      <c r="O114" s="98">
        <f>_xlfn.NUMBERVALUE('Team Exchange Arrival Times'!$D$12)</f>
        <v>0</v>
      </c>
      <c r="P114" s="104">
        <f t="shared" si="20"/>
        <v>8</v>
      </c>
      <c r="Q114" s="97">
        <f t="shared" si="21"/>
        <v>888</v>
      </c>
      <c r="R114" s="97">
        <v>3895.0666666666748</v>
      </c>
      <c r="S114" s="99" t="b">
        <f t="shared" si="13"/>
        <v>0</v>
      </c>
      <c r="T114" s="125">
        <f t="shared" si="14"/>
        <v>0</v>
      </c>
      <c r="U114" s="86"/>
    </row>
    <row r="115" spans="9:21">
      <c r="I115" s="85">
        <f t="shared" si="15"/>
        <v>11.199999999999976</v>
      </c>
      <c r="J115" s="86">
        <v>14</v>
      </c>
      <c r="K115" s="86">
        <v>52</v>
      </c>
      <c r="L115" s="104">
        <f t="shared" si="18"/>
        <v>14.866666666666667</v>
      </c>
      <c r="M115" s="104">
        <f t="shared" si="19"/>
        <v>1665.0666666666625</v>
      </c>
      <c r="N115" s="98">
        <f>_xlfn.NUMBERVALUE('Team Exchange Arrival Times'!$C$12)</f>
        <v>8</v>
      </c>
      <c r="O115" s="98">
        <f>_xlfn.NUMBERVALUE('Team Exchange Arrival Times'!$D$12)</f>
        <v>0</v>
      </c>
      <c r="P115" s="104">
        <f t="shared" si="20"/>
        <v>8</v>
      </c>
      <c r="Q115" s="97">
        <f t="shared" si="21"/>
        <v>896</v>
      </c>
      <c r="R115" s="97">
        <v>3895.0666666666748</v>
      </c>
      <c r="S115" s="99" t="b">
        <f t="shared" si="13"/>
        <v>0</v>
      </c>
      <c r="T115" s="125">
        <f t="shared" si="14"/>
        <v>0</v>
      </c>
      <c r="U115" s="86"/>
    </row>
    <row r="116" spans="9:21">
      <c r="I116" s="85">
        <f t="shared" si="15"/>
        <v>11.299999999999976</v>
      </c>
      <c r="J116" s="86">
        <v>14</v>
      </c>
      <c r="K116" s="86">
        <v>52</v>
      </c>
      <c r="L116" s="104">
        <f t="shared" si="18"/>
        <v>14.866666666666667</v>
      </c>
      <c r="M116" s="104">
        <f t="shared" si="19"/>
        <v>1679.9333333333291</v>
      </c>
      <c r="N116" s="98">
        <f>_xlfn.NUMBERVALUE('Team Exchange Arrival Times'!$C$12)</f>
        <v>8</v>
      </c>
      <c r="O116" s="98">
        <f>_xlfn.NUMBERVALUE('Team Exchange Arrival Times'!$D$12)</f>
        <v>0</v>
      </c>
      <c r="P116" s="104">
        <f t="shared" si="20"/>
        <v>8</v>
      </c>
      <c r="Q116" s="97">
        <f t="shared" si="21"/>
        <v>904</v>
      </c>
      <c r="R116" s="97">
        <v>3895.0666666666748</v>
      </c>
      <c r="S116" s="99" t="b">
        <f t="shared" si="13"/>
        <v>0</v>
      </c>
      <c r="T116" s="125">
        <f t="shared" si="14"/>
        <v>0</v>
      </c>
      <c r="U116" s="86"/>
    </row>
    <row r="117" spans="9:21">
      <c r="I117" s="85">
        <f t="shared" si="15"/>
        <v>11.399999999999975</v>
      </c>
      <c r="J117" s="86">
        <v>14</v>
      </c>
      <c r="K117" s="86">
        <v>52</v>
      </c>
      <c r="L117" s="104">
        <f t="shared" si="18"/>
        <v>14.866666666666667</v>
      </c>
      <c r="M117" s="104">
        <f t="shared" si="19"/>
        <v>1694.7999999999956</v>
      </c>
      <c r="N117" s="98">
        <f>_xlfn.NUMBERVALUE('Team Exchange Arrival Times'!$C$12)</f>
        <v>8</v>
      </c>
      <c r="O117" s="98">
        <f>_xlfn.NUMBERVALUE('Team Exchange Arrival Times'!$D$12)</f>
        <v>0</v>
      </c>
      <c r="P117" s="104">
        <f t="shared" si="20"/>
        <v>8</v>
      </c>
      <c r="Q117" s="97">
        <f t="shared" si="21"/>
        <v>912</v>
      </c>
      <c r="R117" s="97">
        <v>3895.0666666666748</v>
      </c>
      <c r="S117" s="99" t="b">
        <f t="shared" si="13"/>
        <v>0</v>
      </c>
      <c r="T117" s="125">
        <f t="shared" si="14"/>
        <v>0</v>
      </c>
      <c r="U117" s="86"/>
    </row>
    <row r="118" spans="9:21">
      <c r="I118" s="85">
        <f t="shared" si="15"/>
        <v>11.499999999999975</v>
      </c>
      <c r="J118" s="86">
        <v>14</v>
      </c>
      <c r="K118" s="86">
        <v>52</v>
      </c>
      <c r="L118" s="104">
        <f t="shared" si="18"/>
        <v>14.866666666666667</v>
      </c>
      <c r="M118" s="104">
        <f t="shared" si="19"/>
        <v>1709.6666666666622</v>
      </c>
      <c r="N118" s="98">
        <f>_xlfn.NUMBERVALUE('Team Exchange Arrival Times'!$C$12)</f>
        <v>8</v>
      </c>
      <c r="O118" s="98">
        <f>_xlfn.NUMBERVALUE('Team Exchange Arrival Times'!$D$12)</f>
        <v>0</v>
      </c>
      <c r="P118" s="104">
        <f t="shared" si="20"/>
        <v>8</v>
      </c>
      <c r="Q118" s="97">
        <f t="shared" si="21"/>
        <v>920</v>
      </c>
      <c r="R118" s="97">
        <v>3895.0666666666748</v>
      </c>
      <c r="S118" s="99" t="b">
        <f t="shared" si="13"/>
        <v>0</v>
      </c>
      <c r="T118" s="125">
        <f t="shared" si="14"/>
        <v>0</v>
      </c>
      <c r="U118" s="86"/>
    </row>
    <row r="119" spans="9:21">
      <c r="I119" s="85">
        <f t="shared" si="15"/>
        <v>11.599999999999975</v>
      </c>
      <c r="J119" s="86">
        <v>14</v>
      </c>
      <c r="K119" s="86">
        <v>52</v>
      </c>
      <c r="L119" s="104">
        <f t="shared" si="18"/>
        <v>14.866666666666667</v>
      </c>
      <c r="M119" s="104">
        <f t="shared" si="19"/>
        <v>1724.5333333333288</v>
      </c>
      <c r="N119" s="98">
        <f>_xlfn.NUMBERVALUE('Team Exchange Arrival Times'!$C$12)</f>
        <v>8</v>
      </c>
      <c r="O119" s="98">
        <f>_xlfn.NUMBERVALUE('Team Exchange Arrival Times'!$D$12)</f>
        <v>0</v>
      </c>
      <c r="P119" s="104">
        <f t="shared" si="20"/>
        <v>8</v>
      </c>
      <c r="Q119" s="97">
        <f t="shared" si="21"/>
        <v>928</v>
      </c>
      <c r="R119" s="97">
        <v>3895.0666666666748</v>
      </c>
      <c r="S119" s="99" t="b">
        <f t="shared" si="13"/>
        <v>0</v>
      </c>
      <c r="T119" s="125">
        <f t="shared" si="14"/>
        <v>0</v>
      </c>
      <c r="U119" s="86"/>
    </row>
    <row r="120" spans="9:21">
      <c r="I120" s="85">
        <f t="shared" si="15"/>
        <v>11.699999999999974</v>
      </c>
      <c r="J120" s="86">
        <v>14</v>
      </c>
      <c r="K120" s="86">
        <v>52</v>
      </c>
      <c r="L120" s="104">
        <f t="shared" si="18"/>
        <v>14.866666666666667</v>
      </c>
      <c r="M120" s="104">
        <f t="shared" si="19"/>
        <v>1739.3999999999953</v>
      </c>
      <c r="N120" s="98">
        <f>_xlfn.NUMBERVALUE('Team Exchange Arrival Times'!$C$12)</f>
        <v>8</v>
      </c>
      <c r="O120" s="98">
        <f>_xlfn.NUMBERVALUE('Team Exchange Arrival Times'!$D$12)</f>
        <v>0</v>
      </c>
      <c r="P120" s="104">
        <f t="shared" si="20"/>
        <v>8</v>
      </c>
      <c r="Q120" s="97">
        <f t="shared" si="21"/>
        <v>936</v>
      </c>
      <c r="R120" s="97">
        <v>3895.0666666666748</v>
      </c>
      <c r="S120" s="99" t="b">
        <f t="shared" si="13"/>
        <v>0</v>
      </c>
      <c r="T120" s="125">
        <f t="shared" si="14"/>
        <v>0</v>
      </c>
      <c r="U120" s="86"/>
    </row>
    <row r="121" spans="9:21">
      <c r="I121" s="85">
        <f t="shared" si="15"/>
        <v>11.799999999999974</v>
      </c>
      <c r="J121" s="86">
        <v>14</v>
      </c>
      <c r="K121" s="86">
        <v>52</v>
      </c>
      <c r="L121" s="104">
        <f t="shared" si="18"/>
        <v>14.866666666666667</v>
      </c>
      <c r="M121" s="104">
        <f t="shared" si="19"/>
        <v>1754.2666666666619</v>
      </c>
      <c r="N121" s="98">
        <f>_xlfn.NUMBERVALUE('Team Exchange Arrival Times'!$C$12)</f>
        <v>8</v>
      </c>
      <c r="O121" s="98">
        <f>_xlfn.NUMBERVALUE('Team Exchange Arrival Times'!$D$12)</f>
        <v>0</v>
      </c>
      <c r="P121" s="104">
        <f t="shared" si="20"/>
        <v>8</v>
      </c>
      <c r="Q121" s="97">
        <f t="shared" si="21"/>
        <v>944</v>
      </c>
      <c r="R121" s="97">
        <v>3895.0666666666748</v>
      </c>
      <c r="S121" s="99" t="b">
        <f t="shared" si="13"/>
        <v>0</v>
      </c>
      <c r="T121" s="125">
        <f t="shared" si="14"/>
        <v>0</v>
      </c>
      <c r="U121" s="86"/>
    </row>
    <row r="122" spans="9:21">
      <c r="I122" s="85">
        <f t="shared" si="15"/>
        <v>11.899999999999974</v>
      </c>
      <c r="J122" s="86">
        <v>14</v>
      </c>
      <c r="K122" s="86">
        <v>52</v>
      </c>
      <c r="L122" s="104">
        <f t="shared" si="18"/>
        <v>14.866666666666667</v>
      </c>
      <c r="M122" s="104">
        <f t="shared" si="19"/>
        <v>1769.1333333333284</v>
      </c>
      <c r="N122" s="98">
        <f>_xlfn.NUMBERVALUE('Team Exchange Arrival Times'!$C$12)</f>
        <v>8</v>
      </c>
      <c r="O122" s="98">
        <f>_xlfn.NUMBERVALUE('Team Exchange Arrival Times'!$D$12)</f>
        <v>0</v>
      </c>
      <c r="P122" s="104">
        <f t="shared" si="20"/>
        <v>8</v>
      </c>
      <c r="Q122" s="97">
        <f t="shared" si="21"/>
        <v>952</v>
      </c>
      <c r="R122" s="97">
        <v>3895.0666666666748</v>
      </c>
      <c r="S122" s="99" t="b">
        <f t="shared" si="13"/>
        <v>0</v>
      </c>
      <c r="T122" s="125">
        <f t="shared" si="14"/>
        <v>0</v>
      </c>
      <c r="U122" s="86"/>
    </row>
    <row r="123" spans="9:21">
      <c r="I123" s="85">
        <f t="shared" si="15"/>
        <v>11.999999999999973</v>
      </c>
      <c r="J123" s="86">
        <v>14</v>
      </c>
      <c r="K123" s="86">
        <v>52</v>
      </c>
      <c r="L123" s="104">
        <f t="shared" si="18"/>
        <v>14.866666666666667</v>
      </c>
      <c r="M123" s="104">
        <f t="shared" si="19"/>
        <v>1783.999999999995</v>
      </c>
      <c r="N123" s="98">
        <f>_xlfn.NUMBERVALUE('Team Exchange Arrival Times'!$C$12)</f>
        <v>8</v>
      </c>
      <c r="O123" s="98">
        <f>_xlfn.NUMBERVALUE('Team Exchange Arrival Times'!$D$12)</f>
        <v>0</v>
      </c>
      <c r="P123" s="104">
        <f t="shared" si="20"/>
        <v>8</v>
      </c>
      <c r="Q123" s="97">
        <f t="shared" si="21"/>
        <v>960</v>
      </c>
      <c r="R123" s="97">
        <v>3895.0666666666748</v>
      </c>
      <c r="S123" s="99" t="b">
        <f t="shared" si="13"/>
        <v>0</v>
      </c>
      <c r="T123" s="125">
        <f t="shared" si="14"/>
        <v>0</v>
      </c>
      <c r="U123" s="86"/>
    </row>
    <row r="124" spans="9:21">
      <c r="I124" s="85">
        <f t="shared" si="15"/>
        <v>12.099999999999973</v>
      </c>
      <c r="J124" s="86">
        <v>14</v>
      </c>
      <c r="K124" s="86">
        <v>52</v>
      </c>
      <c r="L124" s="104">
        <f t="shared" si="18"/>
        <v>14.866666666666667</v>
      </c>
      <c r="M124" s="104">
        <f t="shared" si="19"/>
        <v>1798.8666666666616</v>
      </c>
      <c r="N124" s="98">
        <f>_xlfn.NUMBERVALUE('Team Exchange Arrival Times'!$C$12)</f>
        <v>8</v>
      </c>
      <c r="O124" s="98">
        <f>_xlfn.NUMBERVALUE('Team Exchange Arrival Times'!$D$12)</f>
        <v>0</v>
      </c>
      <c r="P124" s="104">
        <f t="shared" si="20"/>
        <v>8</v>
      </c>
      <c r="Q124" s="97">
        <f t="shared" si="21"/>
        <v>968</v>
      </c>
      <c r="R124" s="97">
        <v>3895.0666666666748</v>
      </c>
      <c r="S124" s="99" t="b">
        <f t="shared" si="13"/>
        <v>0</v>
      </c>
      <c r="T124" s="125">
        <f t="shared" si="14"/>
        <v>0</v>
      </c>
      <c r="U124" s="86"/>
    </row>
    <row r="125" spans="9:21">
      <c r="I125" s="85">
        <f t="shared" si="15"/>
        <v>12.199999999999973</v>
      </c>
      <c r="J125" s="86">
        <v>14</v>
      </c>
      <c r="K125" s="86">
        <v>52</v>
      </c>
      <c r="L125" s="104">
        <f t="shared" si="18"/>
        <v>14.866666666666667</v>
      </c>
      <c r="M125" s="104">
        <f t="shared" si="19"/>
        <v>1813.7333333333281</v>
      </c>
      <c r="N125" s="98">
        <f>_xlfn.NUMBERVALUE('Team Exchange Arrival Times'!$C$12)</f>
        <v>8</v>
      </c>
      <c r="O125" s="98">
        <f>_xlfn.NUMBERVALUE('Team Exchange Arrival Times'!$D$12)</f>
        <v>0</v>
      </c>
      <c r="P125" s="104">
        <f t="shared" si="20"/>
        <v>8</v>
      </c>
      <c r="Q125" s="97">
        <f t="shared" si="21"/>
        <v>976</v>
      </c>
      <c r="R125" s="97">
        <v>3895.0666666666748</v>
      </c>
      <c r="S125" s="99" t="b">
        <f t="shared" si="13"/>
        <v>0</v>
      </c>
      <c r="T125" s="125">
        <f t="shared" si="14"/>
        <v>0</v>
      </c>
      <c r="U125" s="86"/>
    </row>
    <row r="126" spans="9:21">
      <c r="I126" s="85">
        <f t="shared" si="15"/>
        <v>12.299999999999972</v>
      </c>
      <c r="J126" s="86">
        <v>14</v>
      </c>
      <c r="K126" s="86">
        <v>52</v>
      </c>
      <c r="L126" s="104">
        <f t="shared" si="18"/>
        <v>14.866666666666667</v>
      </c>
      <c r="M126" s="104">
        <f t="shared" si="19"/>
        <v>1828.5999999999947</v>
      </c>
      <c r="N126" s="98">
        <f>_xlfn.NUMBERVALUE('Team Exchange Arrival Times'!$C$12)</f>
        <v>8</v>
      </c>
      <c r="O126" s="98">
        <f>_xlfn.NUMBERVALUE('Team Exchange Arrival Times'!$D$12)</f>
        <v>0</v>
      </c>
      <c r="P126" s="104">
        <f t="shared" si="20"/>
        <v>8</v>
      </c>
      <c r="Q126" s="97">
        <f t="shared" si="21"/>
        <v>984</v>
      </c>
      <c r="R126" s="97">
        <v>3895.0666666666748</v>
      </c>
      <c r="S126" s="99" t="b">
        <f t="shared" si="13"/>
        <v>0</v>
      </c>
      <c r="T126" s="125">
        <f t="shared" si="14"/>
        <v>0</v>
      </c>
      <c r="U126" s="86"/>
    </row>
    <row r="127" spans="9:21">
      <c r="I127" s="85">
        <f t="shared" si="15"/>
        <v>12.399999999999972</v>
      </c>
      <c r="J127" s="86">
        <v>14</v>
      </c>
      <c r="K127" s="86">
        <v>52</v>
      </c>
      <c r="L127" s="104">
        <f t="shared" si="18"/>
        <v>14.866666666666667</v>
      </c>
      <c r="M127" s="104">
        <f t="shared" si="19"/>
        <v>1843.4666666666612</v>
      </c>
      <c r="N127" s="98">
        <f>_xlfn.NUMBERVALUE('Team Exchange Arrival Times'!$C$12)</f>
        <v>8</v>
      </c>
      <c r="O127" s="98">
        <f>_xlfn.NUMBERVALUE('Team Exchange Arrival Times'!$D$12)</f>
        <v>0</v>
      </c>
      <c r="P127" s="104">
        <f t="shared" si="20"/>
        <v>8</v>
      </c>
      <c r="Q127" s="97">
        <f t="shared" si="21"/>
        <v>992</v>
      </c>
      <c r="R127" s="97">
        <v>3895.0666666666748</v>
      </c>
      <c r="S127" s="99" t="b">
        <f t="shared" si="13"/>
        <v>0</v>
      </c>
      <c r="T127" s="125">
        <f t="shared" si="14"/>
        <v>0</v>
      </c>
      <c r="U127" s="86"/>
    </row>
    <row r="128" spans="9:21">
      <c r="I128" s="85">
        <f t="shared" si="15"/>
        <v>12.499999999999972</v>
      </c>
      <c r="J128" s="86">
        <v>14</v>
      </c>
      <c r="K128" s="86">
        <v>52</v>
      </c>
      <c r="L128" s="104">
        <f t="shared" si="18"/>
        <v>14.866666666666667</v>
      </c>
      <c r="M128" s="104">
        <f t="shared" si="19"/>
        <v>1858.3333333333278</v>
      </c>
      <c r="N128" s="98">
        <f>_xlfn.NUMBERVALUE('Team Exchange Arrival Times'!$C$12)</f>
        <v>8</v>
      </c>
      <c r="O128" s="98">
        <f>_xlfn.NUMBERVALUE('Team Exchange Arrival Times'!$D$12)</f>
        <v>0</v>
      </c>
      <c r="P128" s="104">
        <f t="shared" si="20"/>
        <v>8</v>
      </c>
      <c r="Q128" s="97">
        <f t="shared" si="21"/>
        <v>1000</v>
      </c>
      <c r="R128" s="97">
        <v>3895.0666666666748</v>
      </c>
      <c r="S128" s="99" t="b">
        <f t="shared" si="13"/>
        <v>0</v>
      </c>
      <c r="T128" s="125">
        <f t="shared" si="14"/>
        <v>0</v>
      </c>
      <c r="U128" s="86"/>
    </row>
    <row r="129" spans="9:21">
      <c r="I129" s="85">
        <f t="shared" si="15"/>
        <v>12.599999999999971</v>
      </c>
      <c r="J129" s="86">
        <v>14</v>
      </c>
      <c r="K129" s="86">
        <v>52</v>
      </c>
      <c r="L129" s="104">
        <f t="shared" si="18"/>
        <v>14.866666666666667</v>
      </c>
      <c r="M129" s="104">
        <f t="shared" si="19"/>
        <v>1873.1999999999944</v>
      </c>
      <c r="N129" s="98">
        <f>_xlfn.NUMBERVALUE('Team Exchange Arrival Times'!$C$12)</f>
        <v>8</v>
      </c>
      <c r="O129" s="98">
        <f>_xlfn.NUMBERVALUE('Team Exchange Arrival Times'!$D$12)</f>
        <v>0</v>
      </c>
      <c r="P129" s="104">
        <f t="shared" si="20"/>
        <v>8</v>
      </c>
      <c r="Q129" s="97">
        <f t="shared" si="21"/>
        <v>1008</v>
      </c>
      <c r="R129" s="97">
        <v>3895.0666666666748</v>
      </c>
      <c r="S129" s="99" t="b">
        <f t="shared" si="13"/>
        <v>0</v>
      </c>
      <c r="T129" s="125">
        <f t="shared" si="14"/>
        <v>0</v>
      </c>
      <c r="U129" s="86"/>
    </row>
    <row r="130" spans="9:21">
      <c r="I130" s="85">
        <f t="shared" si="15"/>
        <v>12.699999999999971</v>
      </c>
      <c r="J130" s="86">
        <v>14</v>
      </c>
      <c r="K130" s="86">
        <v>52</v>
      </c>
      <c r="L130" s="104">
        <f t="shared" si="18"/>
        <v>14.866666666666667</v>
      </c>
      <c r="M130" s="104">
        <f t="shared" si="19"/>
        <v>1888.0666666666609</v>
      </c>
      <c r="N130" s="98">
        <f>_xlfn.NUMBERVALUE('Team Exchange Arrival Times'!$C$12)</f>
        <v>8</v>
      </c>
      <c r="O130" s="98">
        <f>_xlfn.NUMBERVALUE('Team Exchange Arrival Times'!$D$12)</f>
        <v>0</v>
      </c>
      <c r="P130" s="104">
        <f t="shared" si="20"/>
        <v>8</v>
      </c>
      <c r="Q130" s="97">
        <f t="shared" si="21"/>
        <v>1016</v>
      </c>
      <c r="R130" s="97">
        <v>3895.0666666666748</v>
      </c>
      <c r="S130" s="99" t="b">
        <f t="shared" si="13"/>
        <v>0</v>
      </c>
      <c r="T130" s="125">
        <f t="shared" si="14"/>
        <v>0</v>
      </c>
      <c r="U130" s="86"/>
    </row>
    <row r="131" spans="9:21">
      <c r="I131" s="85">
        <f t="shared" si="15"/>
        <v>12.799999999999971</v>
      </c>
      <c r="J131" s="86">
        <v>14</v>
      </c>
      <c r="K131" s="86">
        <v>52</v>
      </c>
      <c r="L131" s="104">
        <f t="shared" si="18"/>
        <v>14.866666666666667</v>
      </c>
      <c r="M131" s="104">
        <f t="shared" si="19"/>
        <v>1902.9333333333275</v>
      </c>
      <c r="N131" s="98">
        <f>_xlfn.NUMBERVALUE('Team Exchange Arrival Times'!$C$12)</f>
        <v>8</v>
      </c>
      <c r="O131" s="98">
        <f>_xlfn.NUMBERVALUE('Team Exchange Arrival Times'!$D$12)</f>
        <v>0</v>
      </c>
      <c r="P131" s="104">
        <f t="shared" si="20"/>
        <v>8</v>
      </c>
      <c r="Q131" s="97">
        <f t="shared" si="21"/>
        <v>1024</v>
      </c>
      <c r="R131" s="97">
        <v>3895.0666666666748</v>
      </c>
      <c r="S131" s="99" t="b">
        <f t="shared" si="13"/>
        <v>0</v>
      </c>
      <c r="T131" s="125">
        <f t="shared" si="14"/>
        <v>0</v>
      </c>
      <c r="U131" s="86"/>
    </row>
    <row r="132" spans="9:21">
      <c r="I132" s="85">
        <f t="shared" si="15"/>
        <v>12.89999999999997</v>
      </c>
      <c r="J132" s="86">
        <v>14</v>
      </c>
      <c r="K132" s="86">
        <v>52</v>
      </c>
      <c r="L132" s="104">
        <f t="shared" si="18"/>
        <v>14.866666666666667</v>
      </c>
      <c r="M132" s="104">
        <f t="shared" si="19"/>
        <v>1917.799999999994</v>
      </c>
      <c r="N132" s="98">
        <f>_xlfn.NUMBERVALUE('Team Exchange Arrival Times'!$C$12)</f>
        <v>8</v>
      </c>
      <c r="O132" s="98">
        <f>_xlfn.NUMBERVALUE('Team Exchange Arrival Times'!$D$12)</f>
        <v>0</v>
      </c>
      <c r="P132" s="104">
        <f t="shared" si="20"/>
        <v>8</v>
      </c>
      <c r="Q132" s="97">
        <f t="shared" si="21"/>
        <v>1032</v>
      </c>
      <c r="R132" s="97">
        <v>3895.0666666666748</v>
      </c>
      <c r="S132" s="99" t="b">
        <f t="shared" si="13"/>
        <v>0</v>
      </c>
      <c r="T132" s="125">
        <f t="shared" si="14"/>
        <v>0</v>
      </c>
      <c r="U132" s="86"/>
    </row>
    <row r="133" spans="9:21">
      <c r="I133" s="85">
        <f t="shared" si="15"/>
        <v>12.99999999999997</v>
      </c>
      <c r="J133" s="86">
        <v>14</v>
      </c>
      <c r="K133" s="86">
        <v>52</v>
      </c>
      <c r="L133" s="104">
        <f t="shared" si="18"/>
        <v>14.866666666666667</v>
      </c>
      <c r="M133" s="104">
        <f t="shared" si="19"/>
        <v>1932.6666666666606</v>
      </c>
      <c r="N133" s="98">
        <f>_xlfn.NUMBERVALUE('Team Exchange Arrival Times'!$C$12)</f>
        <v>8</v>
      </c>
      <c r="O133" s="98">
        <f>_xlfn.NUMBERVALUE('Team Exchange Arrival Times'!$D$12)</f>
        <v>0</v>
      </c>
      <c r="P133" s="104">
        <f t="shared" si="20"/>
        <v>8</v>
      </c>
      <c r="Q133" s="97">
        <f t="shared" si="21"/>
        <v>1040</v>
      </c>
      <c r="R133" s="97">
        <v>3895.0666666666748</v>
      </c>
      <c r="S133" s="99" t="b">
        <f t="shared" ref="S133" si="22">Q133&gt;M133</f>
        <v>0</v>
      </c>
      <c r="T133" s="125">
        <f t="shared" ref="T133:T196" si="23">IF(S133=TRUE,1,0)</f>
        <v>0</v>
      </c>
      <c r="U133" s="123"/>
    </row>
    <row r="134" spans="9:21">
      <c r="I134" s="85">
        <f t="shared" ref="I134:I197" si="24">I133+0.1</f>
        <v>13.099999999999969</v>
      </c>
      <c r="J134" s="86">
        <v>14</v>
      </c>
      <c r="K134" s="86">
        <v>52</v>
      </c>
      <c r="L134" s="104">
        <f t="shared" si="18"/>
        <v>14.866666666666667</v>
      </c>
      <c r="M134" s="104">
        <f t="shared" si="19"/>
        <v>1947.5333333333272</v>
      </c>
      <c r="N134" s="98">
        <f>_xlfn.NUMBERVALUE('Team Exchange Arrival Times'!$C$12)</f>
        <v>8</v>
      </c>
      <c r="O134" s="98">
        <f>_xlfn.NUMBERVALUE('Team Exchange Arrival Times'!$D$12)</f>
        <v>0</v>
      </c>
      <c r="P134" s="104">
        <f t="shared" ref="P134:P197" si="25">(N134*60+O134)/60</f>
        <v>8</v>
      </c>
      <c r="Q134" s="97">
        <f t="shared" ref="Q134:Q197" si="26">Q133+P134</f>
        <v>1048</v>
      </c>
      <c r="R134" s="97">
        <v>3895.0666666666748</v>
      </c>
      <c r="S134" s="99" t="b">
        <f t="shared" ref="S134:S197" si="27">Q134&gt;M134</f>
        <v>0</v>
      </c>
      <c r="T134" s="125">
        <f t="shared" si="23"/>
        <v>0</v>
      </c>
      <c r="U134" s="86"/>
    </row>
    <row r="135" spans="9:21">
      <c r="I135" s="85">
        <f t="shared" si="24"/>
        <v>13.199999999999969</v>
      </c>
      <c r="J135" s="86">
        <v>14</v>
      </c>
      <c r="K135" s="86">
        <v>52</v>
      </c>
      <c r="L135" s="104">
        <f t="shared" si="18"/>
        <v>14.866666666666667</v>
      </c>
      <c r="M135" s="104">
        <f t="shared" si="19"/>
        <v>1962.3999999999937</v>
      </c>
      <c r="N135" s="98">
        <f>_xlfn.NUMBERVALUE('Team Exchange Arrival Times'!$C$12)</f>
        <v>8</v>
      </c>
      <c r="O135" s="98">
        <f>_xlfn.NUMBERVALUE('Team Exchange Arrival Times'!$D$12)</f>
        <v>0</v>
      </c>
      <c r="P135" s="104">
        <f t="shared" si="25"/>
        <v>8</v>
      </c>
      <c r="Q135" s="97">
        <f t="shared" si="26"/>
        <v>1056</v>
      </c>
      <c r="R135" s="97">
        <v>3895.0666666666748</v>
      </c>
      <c r="S135" s="99" t="b">
        <f t="shared" si="27"/>
        <v>0</v>
      </c>
      <c r="T135" s="125">
        <f t="shared" si="23"/>
        <v>0</v>
      </c>
      <c r="U135" s="86"/>
    </row>
    <row r="136" spans="9:21" ht="15.75" thickBot="1">
      <c r="I136" s="88">
        <f t="shared" si="24"/>
        <v>13.299999999999969</v>
      </c>
      <c r="J136" s="89">
        <v>14</v>
      </c>
      <c r="K136" s="89">
        <v>52</v>
      </c>
      <c r="L136" s="105">
        <f t="shared" si="18"/>
        <v>14.866666666666667</v>
      </c>
      <c r="M136" s="105">
        <f t="shared" si="19"/>
        <v>1977.2666666666603</v>
      </c>
      <c r="N136" s="101">
        <f>_xlfn.NUMBERVALUE('Team Exchange Arrival Times'!$C$12)</f>
        <v>8</v>
      </c>
      <c r="O136" s="101">
        <f>_xlfn.NUMBERVALUE('Team Exchange Arrival Times'!$D$12)</f>
        <v>0</v>
      </c>
      <c r="P136" s="105">
        <f t="shared" si="25"/>
        <v>8</v>
      </c>
      <c r="Q136" s="100">
        <f t="shared" si="26"/>
        <v>1064</v>
      </c>
      <c r="R136" s="100">
        <v>3895.0666666666748</v>
      </c>
      <c r="S136" s="102" t="b">
        <f t="shared" si="27"/>
        <v>0</v>
      </c>
      <c r="T136" s="125">
        <f t="shared" si="23"/>
        <v>0</v>
      </c>
      <c r="U136" s="86"/>
    </row>
    <row r="137" spans="9:21">
      <c r="I137" s="92">
        <f t="shared" si="24"/>
        <v>13.399999999999968</v>
      </c>
      <c r="J137" s="93">
        <v>14</v>
      </c>
      <c r="K137" s="93">
        <v>52</v>
      </c>
      <c r="L137" s="103">
        <f t="shared" si="18"/>
        <v>14.866666666666667</v>
      </c>
      <c r="M137" s="103">
        <f t="shared" si="19"/>
        <v>1992.1333333333268</v>
      </c>
      <c r="N137" s="95">
        <f>_xlfn.NUMBERVALUE('Team Exchange Arrival Times'!$C$13)</f>
        <v>8</v>
      </c>
      <c r="O137" s="95">
        <f>_xlfn.NUMBERVALUE('Team Exchange Arrival Times'!$D$13)</f>
        <v>0</v>
      </c>
      <c r="P137" s="103">
        <f t="shared" si="25"/>
        <v>8</v>
      </c>
      <c r="Q137" s="94">
        <f t="shared" si="26"/>
        <v>1072</v>
      </c>
      <c r="R137" s="94">
        <v>3895.0666666666748</v>
      </c>
      <c r="S137" s="96" t="b">
        <f t="shared" si="27"/>
        <v>0</v>
      </c>
      <c r="T137" s="125">
        <f t="shared" si="23"/>
        <v>0</v>
      </c>
      <c r="U137" s="86"/>
    </row>
    <row r="138" spans="9:21">
      <c r="I138" s="85">
        <f t="shared" si="24"/>
        <v>13.499999999999968</v>
      </c>
      <c r="J138" s="86">
        <v>14</v>
      </c>
      <c r="K138" s="86">
        <v>52</v>
      </c>
      <c r="L138" s="104">
        <f t="shared" si="18"/>
        <v>14.866666666666667</v>
      </c>
      <c r="M138" s="104">
        <f t="shared" si="19"/>
        <v>2006.9999999999934</v>
      </c>
      <c r="N138" s="98">
        <f>_xlfn.NUMBERVALUE('Team Exchange Arrival Times'!$C$13)</f>
        <v>8</v>
      </c>
      <c r="O138" s="98">
        <f>_xlfn.NUMBERVALUE('Team Exchange Arrival Times'!$D$13)</f>
        <v>0</v>
      </c>
      <c r="P138" s="104">
        <f t="shared" si="25"/>
        <v>8</v>
      </c>
      <c r="Q138" s="97">
        <f t="shared" si="26"/>
        <v>1080</v>
      </c>
      <c r="R138" s="97">
        <v>3895.0666666666748</v>
      </c>
      <c r="S138" s="99" t="b">
        <f t="shared" si="27"/>
        <v>0</v>
      </c>
      <c r="T138" s="125">
        <f t="shared" si="23"/>
        <v>0</v>
      </c>
      <c r="U138" s="86"/>
    </row>
    <row r="139" spans="9:21">
      <c r="I139" s="85">
        <f t="shared" si="24"/>
        <v>13.599999999999968</v>
      </c>
      <c r="J139" s="86">
        <v>14</v>
      </c>
      <c r="K139" s="86">
        <v>52</v>
      </c>
      <c r="L139" s="104">
        <f t="shared" si="18"/>
        <v>14.866666666666667</v>
      </c>
      <c r="M139" s="104">
        <f t="shared" si="19"/>
        <v>2021.86666666666</v>
      </c>
      <c r="N139" s="98">
        <f>_xlfn.NUMBERVALUE('Team Exchange Arrival Times'!$C$13)</f>
        <v>8</v>
      </c>
      <c r="O139" s="98">
        <f>_xlfn.NUMBERVALUE('Team Exchange Arrival Times'!$D$13)</f>
        <v>0</v>
      </c>
      <c r="P139" s="104">
        <f t="shared" si="25"/>
        <v>8</v>
      </c>
      <c r="Q139" s="97">
        <f t="shared" si="26"/>
        <v>1088</v>
      </c>
      <c r="R139" s="97">
        <v>3895.0666666666748</v>
      </c>
      <c r="S139" s="99" t="b">
        <f t="shared" si="27"/>
        <v>0</v>
      </c>
      <c r="T139" s="125">
        <f t="shared" si="23"/>
        <v>0</v>
      </c>
      <c r="U139" s="86"/>
    </row>
    <row r="140" spans="9:21">
      <c r="I140" s="85">
        <f t="shared" si="24"/>
        <v>13.699999999999967</v>
      </c>
      <c r="J140" s="86">
        <v>14</v>
      </c>
      <c r="K140" s="86">
        <v>52</v>
      </c>
      <c r="L140" s="104">
        <f t="shared" si="18"/>
        <v>14.866666666666667</v>
      </c>
      <c r="M140" s="104">
        <f t="shared" si="19"/>
        <v>2036.7333333333265</v>
      </c>
      <c r="N140" s="98">
        <f>_xlfn.NUMBERVALUE('Team Exchange Arrival Times'!$C$13)</f>
        <v>8</v>
      </c>
      <c r="O140" s="98">
        <f>_xlfn.NUMBERVALUE('Team Exchange Arrival Times'!$D$13)</f>
        <v>0</v>
      </c>
      <c r="P140" s="104">
        <f t="shared" si="25"/>
        <v>8</v>
      </c>
      <c r="Q140" s="97">
        <f t="shared" si="26"/>
        <v>1096</v>
      </c>
      <c r="R140" s="97">
        <v>3895.0666666666748</v>
      </c>
      <c r="S140" s="99" t="b">
        <f t="shared" si="27"/>
        <v>0</v>
      </c>
      <c r="T140" s="125">
        <f t="shared" si="23"/>
        <v>0</v>
      </c>
      <c r="U140" s="86"/>
    </row>
    <row r="141" spans="9:21">
      <c r="I141" s="85">
        <f t="shared" si="24"/>
        <v>13.799999999999967</v>
      </c>
      <c r="J141" s="86">
        <v>14</v>
      </c>
      <c r="K141" s="86">
        <v>52</v>
      </c>
      <c r="L141" s="104">
        <f t="shared" si="18"/>
        <v>14.866666666666667</v>
      </c>
      <c r="M141" s="104">
        <f t="shared" si="19"/>
        <v>2051.5999999999931</v>
      </c>
      <c r="N141" s="98">
        <f>_xlfn.NUMBERVALUE('Team Exchange Arrival Times'!$C$13)</f>
        <v>8</v>
      </c>
      <c r="O141" s="98">
        <f>_xlfn.NUMBERVALUE('Team Exchange Arrival Times'!$D$13)</f>
        <v>0</v>
      </c>
      <c r="P141" s="104">
        <f t="shared" si="25"/>
        <v>8</v>
      </c>
      <c r="Q141" s="97">
        <f t="shared" si="26"/>
        <v>1104</v>
      </c>
      <c r="R141" s="97">
        <v>3895.0666666666748</v>
      </c>
      <c r="S141" s="99" t="b">
        <f t="shared" si="27"/>
        <v>0</v>
      </c>
      <c r="T141" s="125">
        <f t="shared" si="23"/>
        <v>0</v>
      </c>
      <c r="U141" s="86"/>
    </row>
    <row r="142" spans="9:21">
      <c r="I142" s="85">
        <f t="shared" si="24"/>
        <v>13.899999999999967</v>
      </c>
      <c r="J142" s="86">
        <v>14</v>
      </c>
      <c r="K142" s="86">
        <v>52</v>
      </c>
      <c r="L142" s="104">
        <f t="shared" si="18"/>
        <v>14.866666666666667</v>
      </c>
      <c r="M142" s="104">
        <f t="shared" si="19"/>
        <v>2066.4666666666599</v>
      </c>
      <c r="N142" s="98">
        <f>_xlfn.NUMBERVALUE('Team Exchange Arrival Times'!$C$13)</f>
        <v>8</v>
      </c>
      <c r="O142" s="98">
        <f>_xlfn.NUMBERVALUE('Team Exchange Arrival Times'!$D$13)</f>
        <v>0</v>
      </c>
      <c r="P142" s="104">
        <f t="shared" si="25"/>
        <v>8</v>
      </c>
      <c r="Q142" s="97">
        <f t="shared" si="26"/>
        <v>1112</v>
      </c>
      <c r="R142" s="97">
        <v>3895.0666666666748</v>
      </c>
      <c r="S142" s="99" t="b">
        <f t="shared" si="27"/>
        <v>0</v>
      </c>
      <c r="T142" s="125">
        <f t="shared" si="23"/>
        <v>0</v>
      </c>
      <c r="U142" s="86"/>
    </row>
    <row r="143" spans="9:21">
      <c r="I143" s="85">
        <f t="shared" si="24"/>
        <v>13.999999999999966</v>
      </c>
      <c r="J143" s="86">
        <v>14</v>
      </c>
      <c r="K143" s="86">
        <v>52</v>
      </c>
      <c r="L143" s="104">
        <f t="shared" si="18"/>
        <v>14.866666666666667</v>
      </c>
      <c r="M143" s="104">
        <f t="shared" si="19"/>
        <v>2081.3333333333267</v>
      </c>
      <c r="N143" s="98">
        <f>_xlfn.NUMBERVALUE('Team Exchange Arrival Times'!$C$13)</f>
        <v>8</v>
      </c>
      <c r="O143" s="98">
        <f>_xlfn.NUMBERVALUE('Team Exchange Arrival Times'!$D$13)</f>
        <v>0</v>
      </c>
      <c r="P143" s="104">
        <f t="shared" si="25"/>
        <v>8</v>
      </c>
      <c r="Q143" s="97">
        <f t="shared" si="26"/>
        <v>1120</v>
      </c>
      <c r="R143" s="97">
        <v>3895.0666666666748</v>
      </c>
      <c r="S143" s="99" t="b">
        <f t="shared" si="27"/>
        <v>0</v>
      </c>
      <c r="T143" s="125">
        <f t="shared" si="23"/>
        <v>0</v>
      </c>
      <c r="U143" s="86"/>
    </row>
    <row r="144" spans="9:21">
      <c r="I144" s="85">
        <f t="shared" si="24"/>
        <v>14.099999999999966</v>
      </c>
      <c r="J144" s="86">
        <v>14</v>
      </c>
      <c r="K144" s="86">
        <v>52</v>
      </c>
      <c r="L144" s="104">
        <f t="shared" si="18"/>
        <v>14.866666666666667</v>
      </c>
      <c r="M144" s="104">
        <f t="shared" si="19"/>
        <v>2096.1999999999935</v>
      </c>
      <c r="N144" s="98">
        <f>_xlfn.NUMBERVALUE('Team Exchange Arrival Times'!$C$13)</f>
        <v>8</v>
      </c>
      <c r="O144" s="98">
        <f>_xlfn.NUMBERVALUE('Team Exchange Arrival Times'!$D$13)</f>
        <v>0</v>
      </c>
      <c r="P144" s="104">
        <f t="shared" si="25"/>
        <v>8</v>
      </c>
      <c r="Q144" s="97">
        <f t="shared" si="26"/>
        <v>1128</v>
      </c>
      <c r="R144" s="97">
        <v>3895.0666666666748</v>
      </c>
      <c r="S144" s="99" t="b">
        <f t="shared" si="27"/>
        <v>0</v>
      </c>
      <c r="T144" s="125">
        <f t="shared" si="23"/>
        <v>0</v>
      </c>
      <c r="U144" s="86"/>
    </row>
    <row r="145" spans="9:21">
      <c r="I145" s="85">
        <f t="shared" si="24"/>
        <v>14.199999999999966</v>
      </c>
      <c r="J145" s="86">
        <v>14</v>
      </c>
      <c r="K145" s="86">
        <v>52</v>
      </c>
      <c r="L145" s="104">
        <f t="shared" si="18"/>
        <v>14.866666666666667</v>
      </c>
      <c r="M145" s="104">
        <f t="shared" si="19"/>
        <v>2111.0666666666602</v>
      </c>
      <c r="N145" s="98">
        <f>_xlfn.NUMBERVALUE('Team Exchange Arrival Times'!$C$13)</f>
        <v>8</v>
      </c>
      <c r="O145" s="98">
        <f>_xlfn.NUMBERVALUE('Team Exchange Arrival Times'!$D$13)</f>
        <v>0</v>
      </c>
      <c r="P145" s="104">
        <f t="shared" si="25"/>
        <v>8</v>
      </c>
      <c r="Q145" s="97">
        <f t="shared" si="26"/>
        <v>1136</v>
      </c>
      <c r="R145" s="97">
        <v>3895.0666666666748</v>
      </c>
      <c r="S145" s="99" t="b">
        <f t="shared" si="27"/>
        <v>0</v>
      </c>
      <c r="T145" s="125">
        <f t="shared" si="23"/>
        <v>0</v>
      </c>
      <c r="U145" s="86"/>
    </row>
    <row r="146" spans="9:21">
      <c r="I146" s="85">
        <f t="shared" si="24"/>
        <v>14.299999999999965</v>
      </c>
      <c r="J146" s="86">
        <v>14</v>
      </c>
      <c r="K146" s="86">
        <v>52</v>
      </c>
      <c r="L146" s="104">
        <f t="shared" si="18"/>
        <v>14.866666666666667</v>
      </c>
      <c r="M146" s="104">
        <f t="shared" si="19"/>
        <v>2125.933333333327</v>
      </c>
      <c r="N146" s="98">
        <f>_xlfn.NUMBERVALUE('Team Exchange Arrival Times'!$C$13)</f>
        <v>8</v>
      </c>
      <c r="O146" s="98">
        <f>_xlfn.NUMBERVALUE('Team Exchange Arrival Times'!$D$13)</f>
        <v>0</v>
      </c>
      <c r="P146" s="104">
        <f t="shared" si="25"/>
        <v>8</v>
      </c>
      <c r="Q146" s="97">
        <f t="shared" si="26"/>
        <v>1144</v>
      </c>
      <c r="R146" s="97">
        <v>3895.0666666666748</v>
      </c>
      <c r="S146" s="99" t="b">
        <f t="shared" si="27"/>
        <v>0</v>
      </c>
      <c r="T146" s="125">
        <f t="shared" si="23"/>
        <v>0</v>
      </c>
      <c r="U146" s="86"/>
    </row>
    <row r="147" spans="9:21">
      <c r="I147" s="85">
        <f t="shared" si="24"/>
        <v>14.399999999999965</v>
      </c>
      <c r="J147" s="86">
        <v>14</v>
      </c>
      <c r="K147" s="86">
        <v>52</v>
      </c>
      <c r="L147" s="104">
        <f t="shared" si="18"/>
        <v>14.866666666666667</v>
      </c>
      <c r="M147" s="104">
        <f t="shared" si="19"/>
        <v>2140.7999999999938</v>
      </c>
      <c r="N147" s="98">
        <f>_xlfn.NUMBERVALUE('Team Exchange Arrival Times'!$C$13)</f>
        <v>8</v>
      </c>
      <c r="O147" s="98">
        <f>_xlfn.NUMBERVALUE('Team Exchange Arrival Times'!$D$13)</f>
        <v>0</v>
      </c>
      <c r="P147" s="104">
        <f t="shared" si="25"/>
        <v>8</v>
      </c>
      <c r="Q147" s="97">
        <f t="shared" si="26"/>
        <v>1152</v>
      </c>
      <c r="R147" s="97">
        <v>3895.0666666666748</v>
      </c>
      <c r="S147" s="99" t="b">
        <f t="shared" si="27"/>
        <v>0</v>
      </c>
      <c r="T147" s="125">
        <f t="shared" si="23"/>
        <v>0</v>
      </c>
      <c r="U147" s="86"/>
    </row>
    <row r="148" spans="9:21">
      <c r="I148" s="85">
        <f t="shared" si="24"/>
        <v>14.499999999999964</v>
      </c>
      <c r="J148" s="86">
        <v>14</v>
      </c>
      <c r="K148" s="86">
        <v>52</v>
      </c>
      <c r="L148" s="104">
        <f t="shared" si="18"/>
        <v>14.866666666666667</v>
      </c>
      <c r="M148" s="104">
        <f t="shared" si="19"/>
        <v>2155.6666666666606</v>
      </c>
      <c r="N148" s="98">
        <f>_xlfn.NUMBERVALUE('Team Exchange Arrival Times'!$C$13)</f>
        <v>8</v>
      </c>
      <c r="O148" s="98">
        <f>_xlfn.NUMBERVALUE('Team Exchange Arrival Times'!$D$13)</f>
        <v>0</v>
      </c>
      <c r="P148" s="104">
        <f t="shared" si="25"/>
        <v>8</v>
      </c>
      <c r="Q148" s="97">
        <f t="shared" si="26"/>
        <v>1160</v>
      </c>
      <c r="R148" s="97">
        <v>3895.0666666666748</v>
      </c>
      <c r="S148" s="99" t="b">
        <f t="shared" si="27"/>
        <v>0</v>
      </c>
      <c r="T148" s="125">
        <f t="shared" si="23"/>
        <v>0</v>
      </c>
      <c r="U148" s="86"/>
    </row>
    <row r="149" spans="9:21">
      <c r="I149" s="85">
        <f t="shared" si="24"/>
        <v>14.599999999999964</v>
      </c>
      <c r="J149" s="86">
        <v>14</v>
      </c>
      <c r="K149" s="86">
        <v>52</v>
      </c>
      <c r="L149" s="104">
        <f t="shared" si="18"/>
        <v>14.866666666666667</v>
      </c>
      <c r="M149" s="104">
        <f t="shared" si="19"/>
        <v>2170.5333333333274</v>
      </c>
      <c r="N149" s="98">
        <f>_xlfn.NUMBERVALUE('Team Exchange Arrival Times'!$C$13)</f>
        <v>8</v>
      </c>
      <c r="O149" s="98">
        <f>_xlfn.NUMBERVALUE('Team Exchange Arrival Times'!$D$13)</f>
        <v>0</v>
      </c>
      <c r="P149" s="104">
        <f t="shared" si="25"/>
        <v>8</v>
      </c>
      <c r="Q149" s="97">
        <f t="shared" si="26"/>
        <v>1168</v>
      </c>
      <c r="R149" s="97">
        <v>3895.0666666666748</v>
      </c>
      <c r="S149" s="99" t="b">
        <f t="shared" si="27"/>
        <v>0</v>
      </c>
      <c r="T149" s="125">
        <f t="shared" si="23"/>
        <v>0</v>
      </c>
      <c r="U149" s="86"/>
    </row>
    <row r="150" spans="9:21">
      <c r="I150" s="85">
        <f t="shared" si="24"/>
        <v>14.699999999999964</v>
      </c>
      <c r="J150" s="86">
        <v>14</v>
      </c>
      <c r="K150" s="86">
        <v>52</v>
      </c>
      <c r="L150" s="104">
        <f t="shared" si="18"/>
        <v>14.866666666666667</v>
      </c>
      <c r="M150" s="104">
        <f t="shared" si="19"/>
        <v>2185.3999999999942</v>
      </c>
      <c r="N150" s="98">
        <f>_xlfn.NUMBERVALUE('Team Exchange Arrival Times'!$C$13)</f>
        <v>8</v>
      </c>
      <c r="O150" s="98">
        <f>_xlfn.NUMBERVALUE('Team Exchange Arrival Times'!$D$13)</f>
        <v>0</v>
      </c>
      <c r="P150" s="104">
        <f t="shared" si="25"/>
        <v>8</v>
      </c>
      <c r="Q150" s="97">
        <f t="shared" si="26"/>
        <v>1176</v>
      </c>
      <c r="R150" s="97">
        <v>3895.0666666666748</v>
      </c>
      <c r="S150" s="99" t="b">
        <f t="shared" si="27"/>
        <v>0</v>
      </c>
      <c r="T150" s="125">
        <f t="shared" si="23"/>
        <v>0</v>
      </c>
      <c r="U150" s="86"/>
    </row>
    <row r="151" spans="9:21">
      <c r="I151" s="85">
        <f t="shared" si="24"/>
        <v>14.799999999999963</v>
      </c>
      <c r="J151" s="86">
        <v>14</v>
      </c>
      <c r="K151" s="86">
        <v>52</v>
      </c>
      <c r="L151" s="104">
        <f t="shared" si="18"/>
        <v>14.866666666666667</v>
      </c>
      <c r="M151" s="104">
        <f t="shared" si="19"/>
        <v>2200.266666666661</v>
      </c>
      <c r="N151" s="98">
        <f>_xlfn.NUMBERVALUE('Team Exchange Arrival Times'!$C$13)</f>
        <v>8</v>
      </c>
      <c r="O151" s="98">
        <f>_xlfn.NUMBERVALUE('Team Exchange Arrival Times'!$D$13)</f>
        <v>0</v>
      </c>
      <c r="P151" s="104">
        <f t="shared" si="25"/>
        <v>8</v>
      </c>
      <c r="Q151" s="97">
        <f t="shared" si="26"/>
        <v>1184</v>
      </c>
      <c r="R151" s="97">
        <v>3895.0666666666748</v>
      </c>
      <c r="S151" s="99" t="b">
        <f t="shared" si="27"/>
        <v>0</v>
      </c>
      <c r="T151" s="125">
        <f t="shared" si="23"/>
        <v>0</v>
      </c>
      <c r="U151" s="86"/>
    </row>
    <row r="152" spans="9:21">
      <c r="I152" s="85">
        <f t="shared" si="24"/>
        <v>14.899999999999963</v>
      </c>
      <c r="J152" s="86">
        <v>14</v>
      </c>
      <c r="K152" s="86">
        <v>52</v>
      </c>
      <c r="L152" s="104">
        <f t="shared" si="18"/>
        <v>14.866666666666667</v>
      </c>
      <c r="M152" s="104">
        <f t="shared" si="19"/>
        <v>2215.1333333333278</v>
      </c>
      <c r="N152" s="98">
        <f>_xlfn.NUMBERVALUE('Team Exchange Arrival Times'!$C$13)</f>
        <v>8</v>
      </c>
      <c r="O152" s="98">
        <f>_xlfn.NUMBERVALUE('Team Exchange Arrival Times'!$D$13)</f>
        <v>0</v>
      </c>
      <c r="P152" s="104">
        <f t="shared" si="25"/>
        <v>8</v>
      </c>
      <c r="Q152" s="97">
        <f t="shared" si="26"/>
        <v>1192</v>
      </c>
      <c r="R152" s="97">
        <v>3895.0666666666748</v>
      </c>
      <c r="S152" s="99" t="b">
        <f t="shared" si="27"/>
        <v>0</v>
      </c>
      <c r="T152" s="125">
        <f t="shared" si="23"/>
        <v>0</v>
      </c>
      <c r="U152" s="86"/>
    </row>
    <row r="153" spans="9:21">
      <c r="I153" s="85">
        <f t="shared" si="24"/>
        <v>14.999999999999963</v>
      </c>
      <c r="J153" s="86">
        <v>14</v>
      </c>
      <c r="K153" s="86">
        <v>52</v>
      </c>
      <c r="L153" s="104">
        <f t="shared" si="18"/>
        <v>14.866666666666667</v>
      </c>
      <c r="M153" s="104">
        <f t="shared" si="19"/>
        <v>2229.9999999999945</v>
      </c>
      <c r="N153" s="98">
        <f>_xlfn.NUMBERVALUE('Team Exchange Arrival Times'!$C$13)</f>
        <v>8</v>
      </c>
      <c r="O153" s="98">
        <f>_xlfn.NUMBERVALUE('Team Exchange Arrival Times'!$D$13)</f>
        <v>0</v>
      </c>
      <c r="P153" s="104">
        <f t="shared" si="25"/>
        <v>8</v>
      </c>
      <c r="Q153" s="97">
        <f t="shared" si="26"/>
        <v>1200</v>
      </c>
      <c r="R153" s="97">
        <v>3895.0666666666748</v>
      </c>
      <c r="S153" s="99" t="b">
        <f t="shared" si="27"/>
        <v>0</v>
      </c>
      <c r="T153" s="125">
        <f t="shared" si="23"/>
        <v>0</v>
      </c>
      <c r="U153" s="86"/>
    </row>
    <row r="154" spans="9:21">
      <c r="I154" s="85">
        <f t="shared" si="24"/>
        <v>15.099999999999962</v>
      </c>
      <c r="J154" s="86">
        <v>14</v>
      </c>
      <c r="K154" s="86">
        <v>52</v>
      </c>
      <c r="L154" s="104">
        <f t="shared" si="18"/>
        <v>14.866666666666667</v>
      </c>
      <c r="M154" s="104">
        <f t="shared" si="19"/>
        <v>2244.8666666666613</v>
      </c>
      <c r="N154" s="98">
        <f>_xlfn.NUMBERVALUE('Team Exchange Arrival Times'!$C$13)</f>
        <v>8</v>
      </c>
      <c r="O154" s="98">
        <f>_xlfn.NUMBERVALUE('Team Exchange Arrival Times'!$D$13)</f>
        <v>0</v>
      </c>
      <c r="P154" s="104">
        <f t="shared" si="25"/>
        <v>8</v>
      </c>
      <c r="Q154" s="97">
        <f t="shared" si="26"/>
        <v>1208</v>
      </c>
      <c r="R154" s="97">
        <v>3895.0666666666748</v>
      </c>
      <c r="S154" s="99" t="b">
        <f t="shared" si="27"/>
        <v>0</v>
      </c>
      <c r="T154" s="125">
        <f t="shared" si="23"/>
        <v>0</v>
      </c>
      <c r="U154" s="86"/>
    </row>
    <row r="155" spans="9:21">
      <c r="I155" s="85">
        <f t="shared" si="24"/>
        <v>15.199999999999962</v>
      </c>
      <c r="J155" s="86">
        <v>14</v>
      </c>
      <c r="K155" s="86">
        <v>52</v>
      </c>
      <c r="L155" s="104">
        <f t="shared" ref="L155:L218" si="28">(J155*60+K155)/60</f>
        <v>14.866666666666667</v>
      </c>
      <c r="M155" s="104">
        <f t="shared" ref="M155:M218" si="29">M154+L155</f>
        <v>2259.7333333333281</v>
      </c>
      <c r="N155" s="98">
        <f>_xlfn.NUMBERVALUE('Team Exchange Arrival Times'!$C$13)</f>
        <v>8</v>
      </c>
      <c r="O155" s="98">
        <f>_xlfn.NUMBERVALUE('Team Exchange Arrival Times'!$D$13)</f>
        <v>0</v>
      </c>
      <c r="P155" s="104">
        <f t="shared" si="25"/>
        <v>8</v>
      </c>
      <c r="Q155" s="97">
        <f t="shared" si="26"/>
        <v>1216</v>
      </c>
      <c r="R155" s="97">
        <v>3895.0666666666748</v>
      </c>
      <c r="S155" s="99" t="b">
        <f t="shared" si="27"/>
        <v>0</v>
      </c>
      <c r="T155" s="125">
        <f t="shared" si="23"/>
        <v>0</v>
      </c>
      <c r="U155" s="86"/>
    </row>
    <row r="156" spans="9:21">
      <c r="I156" s="85">
        <f t="shared" si="24"/>
        <v>15.299999999999962</v>
      </c>
      <c r="J156" s="86">
        <v>14</v>
      </c>
      <c r="K156" s="86">
        <v>52</v>
      </c>
      <c r="L156" s="104">
        <f t="shared" si="28"/>
        <v>14.866666666666667</v>
      </c>
      <c r="M156" s="104">
        <f t="shared" si="29"/>
        <v>2274.5999999999949</v>
      </c>
      <c r="N156" s="98">
        <f>_xlfn.NUMBERVALUE('Team Exchange Arrival Times'!$C$13)</f>
        <v>8</v>
      </c>
      <c r="O156" s="98">
        <f>_xlfn.NUMBERVALUE('Team Exchange Arrival Times'!$D$13)</f>
        <v>0</v>
      </c>
      <c r="P156" s="104">
        <f t="shared" si="25"/>
        <v>8</v>
      </c>
      <c r="Q156" s="97">
        <f t="shared" si="26"/>
        <v>1224</v>
      </c>
      <c r="R156" s="97">
        <v>3895.0666666666748</v>
      </c>
      <c r="S156" s="99" t="b">
        <f t="shared" si="27"/>
        <v>0</v>
      </c>
      <c r="T156" s="125">
        <f t="shared" si="23"/>
        <v>0</v>
      </c>
      <c r="U156" s="86"/>
    </row>
    <row r="157" spans="9:21">
      <c r="I157" s="85">
        <f t="shared" si="24"/>
        <v>15.399999999999961</v>
      </c>
      <c r="J157" s="86">
        <v>14</v>
      </c>
      <c r="K157" s="86">
        <v>52</v>
      </c>
      <c r="L157" s="104">
        <f t="shared" si="28"/>
        <v>14.866666666666667</v>
      </c>
      <c r="M157" s="104">
        <f t="shared" si="29"/>
        <v>2289.4666666666617</v>
      </c>
      <c r="N157" s="98">
        <f>_xlfn.NUMBERVALUE('Team Exchange Arrival Times'!$C$13)</f>
        <v>8</v>
      </c>
      <c r="O157" s="98">
        <f>_xlfn.NUMBERVALUE('Team Exchange Arrival Times'!$D$13)</f>
        <v>0</v>
      </c>
      <c r="P157" s="104">
        <f t="shared" si="25"/>
        <v>8</v>
      </c>
      <c r="Q157" s="97">
        <f t="shared" si="26"/>
        <v>1232</v>
      </c>
      <c r="R157" s="97">
        <v>3895.0666666666748</v>
      </c>
      <c r="S157" s="99" t="b">
        <f t="shared" si="27"/>
        <v>0</v>
      </c>
      <c r="T157" s="125">
        <f t="shared" si="23"/>
        <v>0</v>
      </c>
      <c r="U157" s="86"/>
    </row>
    <row r="158" spans="9:21">
      <c r="I158" s="85">
        <f t="shared" si="24"/>
        <v>15.499999999999961</v>
      </c>
      <c r="J158" s="86">
        <v>14</v>
      </c>
      <c r="K158" s="86">
        <v>52</v>
      </c>
      <c r="L158" s="104">
        <f t="shared" si="28"/>
        <v>14.866666666666667</v>
      </c>
      <c r="M158" s="104">
        <f t="shared" si="29"/>
        <v>2304.3333333333285</v>
      </c>
      <c r="N158" s="98">
        <f>_xlfn.NUMBERVALUE('Team Exchange Arrival Times'!$C$13)</f>
        <v>8</v>
      </c>
      <c r="O158" s="98">
        <f>_xlfn.NUMBERVALUE('Team Exchange Arrival Times'!$D$13)</f>
        <v>0</v>
      </c>
      <c r="P158" s="104">
        <f t="shared" si="25"/>
        <v>8</v>
      </c>
      <c r="Q158" s="97">
        <f t="shared" si="26"/>
        <v>1240</v>
      </c>
      <c r="R158" s="97">
        <v>3895.0666666666748</v>
      </c>
      <c r="S158" s="99" t="b">
        <f t="shared" si="27"/>
        <v>0</v>
      </c>
      <c r="T158" s="125">
        <f t="shared" si="23"/>
        <v>0</v>
      </c>
      <c r="U158" s="86"/>
    </row>
    <row r="159" spans="9:21">
      <c r="I159" s="85">
        <f t="shared" si="24"/>
        <v>15.599999999999961</v>
      </c>
      <c r="J159" s="86">
        <v>14</v>
      </c>
      <c r="K159" s="86">
        <v>52</v>
      </c>
      <c r="L159" s="104">
        <f t="shared" si="28"/>
        <v>14.866666666666667</v>
      </c>
      <c r="M159" s="104">
        <f t="shared" si="29"/>
        <v>2319.1999999999953</v>
      </c>
      <c r="N159" s="98">
        <f>_xlfn.NUMBERVALUE('Team Exchange Arrival Times'!$C$13)</f>
        <v>8</v>
      </c>
      <c r="O159" s="98">
        <f>_xlfn.NUMBERVALUE('Team Exchange Arrival Times'!$D$13)</f>
        <v>0</v>
      </c>
      <c r="P159" s="104">
        <f t="shared" si="25"/>
        <v>8</v>
      </c>
      <c r="Q159" s="97">
        <f t="shared" si="26"/>
        <v>1248</v>
      </c>
      <c r="R159" s="97">
        <v>3895.0666666666748</v>
      </c>
      <c r="S159" s="99" t="b">
        <f t="shared" si="27"/>
        <v>0</v>
      </c>
      <c r="T159" s="125">
        <f t="shared" si="23"/>
        <v>0</v>
      </c>
      <c r="U159" s="86"/>
    </row>
    <row r="160" spans="9:21">
      <c r="I160" s="85">
        <f t="shared" si="24"/>
        <v>15.69999999999996</v>
      </c>
      <c r="J160" s="86">
        <v>14</v>
      </c>
      <c r="K160" s="86">
        <v>52</v>
      </c>
      <c r="L160" s="104">
        <f t="shared" si="28"/>
        <v>14.866666666666667</v>
      </c>
      <c r="M160" s="104">
        <f t="shared" si="29"/>
        <v>2334.0666666666621</v>
      </c>
      <c r="N160" s="98">
        <f>_xlfn.NUMBERVALUE('Team Exchange Arrival Times'!$C$13)</f>
        <v>8</v>
      </c>
      <c r="O160" s="98">
        <f>_xlfn.NUMBERVALUE('Team Exchange Arrival Times'!$D$13)</f>
        <v>0</v>
      </c>
      <c r="P160" s="104">
        <f t="shared" si="25"/>
        <v>8</v>
      </c>
      <c r="Q160" s="97">
        <f t="shared" si="26"/>
        <v>1256</v>
      </c>
      <c r="R160" s="97">
        <v>3895.0666666666748</v>
      </c>
      <c r="S160" s="99" t="b">
        <f t="shared" si="27"/>
        <v>0</v>
      </c>
      <c r="T160" s="125">
        <f t="shared" si="23"/>
        <v>0</v>
      </c>
      <c r="U160" s="86"/>
    </row>
    <row r="161" spans="9:21">
      <c r="I161" s="85">
        <f t="shared" si="24"/>
        <v>15.79999999999996</v>
      </c>
      <c r="J161" s="86">
        <v>14</v>
      </c>
      <c r="K161" s="86">
        <v>52</v>
      </c>
      <c r="L161" s="104">
        <f t="shared" si="28"/>
        <v>14.866666666666667</v>
      </c>
      <c r="M161" s="104">
        <f t="shared" si="29"/>
        <v>2348.9333333333288</v>
      </c>
      <c r="N161" s="98">
        <f>_xlfn.NUMBERVALUE('Team Exchange Arrival Times'!$C$13)</f>
        <v>8</v>
      </c>
      <c r="O161" s="98">
        <f>_xlfn.NUMBERVALUE('Team Exchange Arrival Times'!$D$13)</f>
        <v>0</v>
      </c>
      <c r="P161" s="104">
        <f t="shared" si="25"/>
        <v>8</v>
      </c>
      <c r="Q161" s="97">
        <f t="shared" si="26"/>
        <v>1264</v>
      </c>
      <c r="R161" s="97">
        <v>3895.0666666666748</v>
      </c>
      <c r="S161" s="99" t="b">
        <f t="shared" si="27"/>
        <v>0</v>
      </c>
      <c r="T161" s="125">
        <f t="shared" si="23"/>
        <v>0</v>
      </c>
      <c r="U161" s="86"/>
    </row>
    <row r="162" spans="9:21">
      <c r="I162" s="85">
        <f t="shared" si="24"/>
        <v>15.899999999999959</v>
      </c>
      <c r="J162" s="86">
        <v>14</v>
      </c>
      <c r="K162" s="86">
        <v>52</v>
      </c>
      <c r="L162" s="104">
        <f t="shared" si="28"/>
        <v>14.866666666666667</v>
      </c>
      <c r="M162" s="104">
        <f t="shared" si="29"/>
        <v>2363.7999999999956</v>
      </c>
      <c r="N162" s="98">
        <f>_xlfn.NUMBERVALUE('Team Exchange Arrival Times'!$C$13)</f>
        <v>8</v>
      </c>
      <c r="O162" s="98">
        <f>_xlfn.NUMBERVALUE('Team Exchange Arrival Times'!$D$13)</f>
        <v>0</v>
      </c>
      <c r="P162" s="104">
        <f t="shared" si="25"/>
        <v>8</v>
      </c>
      <c r="Q162" s="97">
        <f t="shared" si="26"/>
        <v>1272</v>
      </c>
      <c r="R162" s="97">
        <v>3895.0666666666748</v>
      </c>
      <c r="S162" s="99" t="b">
        <f t="shared" si="27"/>
        <v>0</v>
      </c>
      <c r="T162" s="125">
        <f t="shared" si="23"/>
        <v>0</v>
      </c>
      <c r="U162" s="86"/>
    </row>
    <row r="163" spans="9:21">
      <c r="I163" s="85">
        <f t="shared" si="24"/>
        <v>15.999999999999959</v>
      </c>
      <c r="J163" s="86">
        <v>14</v>
      </c>
      <c r="K163" s="86">
        <v>52</v>
      </c>
      <c r="L163" s="104">
        <f t="shared" si="28"/>
        <v>14.866666666666667</v>
      </c>
      <c r="M163" s="104">
        <f t="shared" si="29"/>
        <v>2378.6666666666624</v>
      </c>
      <c r="N163" s="98">
        <f>_xlfn.NUMBERVALUE('Team Exchange Arrival Times'!$C$13)</f>
        <v>8</v>
      </c>
      <c r="O163" s="98">
        <f>_xlfn.NUMBERVALUE('Team Exchange Arrival Times'!$D$13)</f>
        <v>0</v>
      </c>
      <c r="P163" s="104">
        <f t="shared" si="25"/>
        <v>8</v>
      </c>
      <c r="Q163" s="97">
        <f t="shared" si="26"/>
        <v>1280</v>
      </c>
      <c r="R163" s="97">
        <v>3895.0666666666748</v>
      </c>
      <c r="S163" s="99" t="b">
        <f t="shared" si="27"/>
        <v>0</v>
      </c>
      <c r="T163" s="125">
        <f t="shared" si="23"/>
        <v>0</v>
      </c>
      <c r="U163" s="86"/>
    </row>
    <row r="164" spans="9:21">
      <c r="I164" s="85">
        <f t="shared" si="24"/>
        <v>16.099999999999959</v>
      </c>
      <c r="J164" s="86">
        <v>14</v>
      </c>
      <c r="K164" s="86">
        <v>52</v>
      </c>
      <c r="L164" s="104">
        <f t="shared" si="28"/>
        <v>14.866666666666667</v>
      </c>
      <c r="M164" s="104">
        <f t="shared" si="29"/>
        <v>2393.5333333333292</v>
      </c>
      <c r="N164" s="98">
        <f>_xlfn.NUMBERVALUE('Team Exchange Arrival Times'!$C$13)</f>
        <v>8</v>
      </c>
      <c r="O164" s="98">
        <f>_xlfn.NUMBERVALUE('Team Exchange Arrival Times'!$D$13)</f>
        <v>0</v>
      </c>
      <c r="P164" s="104">
        <f t="shared" si="25"/>
        <v>8</v>
      </c>
      <c r="Q164" s="97">
        <f t="shared" si="26"/>
        <v>1288</v>
      </c>
      <c r="R164" s="97">
        <v>3895.0666666666748</v>
      </c>
      <c r="S164" s="99" t="b">
        <f t="shared" si="27"/>
        <v>0</v>
      </c>
      <c r="T164" s="125">
        <f t="shared" si="23"/>
        <v>0</v>
      </c>
      <c r="U164" s="86"/>
    </row>
    <row r="165" spans="9:21">
      <c r="I165" s="85">
        <f t="shared" si="24"/>
        <v>16.19999999999996</v>
      </c>
      <c r="J165" s="86">
        <v>14</v>
      </c>
      <c r="K165" s="86">
        <v>52</v>
      </c>
      <c r="L165" s="104">
        <f t="shared" si="28"/>
        <v>14.866666666666667</v>
      </c>
      <c r="M165" s="104">
        <f t="shared" si="29"/>
        <v>2408.399999999996</v>
      </c>
      <c r="N165" s="98">
        <f>_xlfn.NUMBERVALUE('Team Exchange Arrival Times'!$C$13)</f>
        <v>8</v>
      </c>
      <c r="O165" s="98">
        <f>_xlfn.NUMBERVALUE('Team Exchange Arrival Times'!$D$13)</f>
        <v>0</v>
      </c>
      <c r="P165" s="104">
        <f t="shared" si="25"/>
        <v>8</v>
      </c>
      <c r="Q165" s="97">
        <f t="shared" si="26"/>
        <v>1296</v>
      </c>
      <c r="R165" s="97">
        <v>3895.0666666666748</v>
      </c>
      <c r="S165" s="99" t="b">
        <f t="shared" si="27"/>
        <v>0</v>
      </c>
      <c r="T165" s="125">
        <f t="shared" si="23"/>
        <v>0</v>
      </c>
      <c r="U165" s="86"/>
    </row>
    <row r="166" spans="9:21">
      <c r="I166" s="85">
        <f t="shared" si="24"/>
        <v>16.299999999999962</v>
      </c>
      <c r="J166" s="86">
        <v>14</v>
      </c>
      <c r="K166" s="86">
        <v>52</v>
      </c>
      <c r="L166" s="104">
        <f t="shared" si="28"/>
        <v>14.866666666666667</v>
      </c>
      <c r="M166" s="104">
        <f t="shared" si="29"/>
        <v>2423.2666666666628</v>
      </c>
      <c r="N166" s="98">
        <f>_xlfn.NUMBERVALUE('Team Exchange Arrival Times'!$C$13)</f>
        <v>8</v>
      </c>
      <c r="O166" s="98">
        <f>_xlfn.NUMBERVALUE('Team Exchange Arrival Times'!$D$13)</f>
        <v>0</v>
      </c>
      <c r="P166" s="104">
        <f t="shared" si="25"/>
        <v>8</v>
      </c>
      <c r="Q166" s="97">
        <f t="shared" si="26"/>
        <v>1304</v>
      </c>
      <c r="R166" s="97">
        <v>3895.0666666666748</v>
      </c>
      <c r="S166" s="99" t="b">
        <f t="shared" si="27"/>
        <v>0</v>
      </c>
      <c r="T166" s="125">
        <f t="shared" si="23"/>
        <v>0</v>
      </c>
      <c r="U166" s="86"/>
    </row>
    <row r="167" spans="9:21">
      <c r="I167" s="85">
        <f t="shared" si="24"/>
        <v>16.399999999999963</v>
      </c>
      <c r="J167" s="86">
        <v>14</v>
      </c>
      <c r="K167" s="86">
        <v>52</v>
      </c>
      <c r="L167" s="104">
        <f t="shared" si="28"/>
        <v>14.866666666666667</v>
      </c>
      <c r="M167" s="104">
        <f t="shared" si="29"/>
        <v>2438.1333333333296</v>
      </c>
      <c r="N167" s="98">
        <f>_xlfn.NUMBERVALUE('Team Exchange Arrival Times'!$C$13)</f>
        <v>8</v>
      </c>
      <c r="O167" s="98">
        <f>_xlfn.NUMBERVALUE('Team Exchange Arrival Times'!$D$13)</f>
        <v>0</v>
      </c>
      <c r="P167" s="104">
        <f t="shared" si="25"/>
        <v>8</v>
      </c>
      <c r="Q167" s="97">
        <f t="shared" si="26"/>
        <v>1312</v>
      </c>
      <c r="R167" s="97">
        <v>3895.0666666666748</v>
      </c>
      <c r="S167" s="99" t="b">
        <f t="shared" si="27"/>
        <v>0</v>
      </c>
      <c r="T167" s="125">
        <f t="shared" si="23"/>
        <v>0</v>
      </c>
      <c r="U167" s="86"/>
    </row>
    <row r="168" spans="9:21">
      <c r="I168" s="85">
        <f t="shared" si="24"/>
        <v>16.499999999999964</v>
      </c>
      <c r="J168" s="86">
        <v>14</v>
      </c>
      <c r="K168" s="86">
        <v>52</v>
      </c>
      <c r="L168" s="104">
        <f t="shared" si="28"/>
        <v>14.866666666666667</v>
      </c>
      <c r="M168" s="104">
        <f t="shared" si="29"/>
        <v>2452.9999999999964</v>
      </c>
      <c r="N168" s="98">
        <f>_xlfn.NUMBERVALUE('Team Exchange Arrival Times'!$C$13)</f>
        <v>8</v>
      </c>
      <c r="O168" s="98">
        <f>_xlfn.NUMBERVALUE('Team Exchange Arrival Times'!$D$13)</f>
        <v>0</v>
      </c>
      <c r="P168" s="104">
        <f t="shared" si="25"/>
        <v>8</v>
      </c>
      <c r="Q168" s="97">
        <f t="shared" si="26"/>
        <v>1320</v>
      </c>
      <c r="R168" s="97">
        <v>3895.0666666666748</v>
      </c>
      <c r="S168" s="99" t="b">
        <f t="shared" si="27"/>
        <v>0</v>
      </c>
      <c r="T168" s="125">
        <f t="shared" si="23"/>
        <v>0</v>
      </c>
      <c r="U168" s="86"/>
    </row>
    <row r="169" spans="9:21">
      <c r="I169" s="85">
        <f t="shared" si="24"/>
        <v>16.599999999999966</v>
      </c>
      <c r="J169" s="86">
        <v>14</v>
      </c>
      <c r="K169" s="86">
        <v>52</v>
      </c>
      <c r="L169" s="104">
        <f t="shared" si="28"/>
        <v>14.866666666666667</v>
      </c>
      <c r="M169" s="104">
        <f t="shared" si="29"/>
        <v>2467.8666666666631</v>
      </c>
      <c r="N169" s="98">
        <f>_xlfn.NUMBERVALUE('Team Exchange Arrival Times'!$C$13)</f>
        <v>8</v>
      </c>
      <c r="O169" s="98">
        <f>_xlfn.NUMBERVALUE('Team Exchange Arrival Times'!$D$13)</f>
        <v>0</v>
      </c>
      <c r="P169" s="104">
        <f t="shared" si="25"/>
        <v>8</v>
      </c>
      <c r="Q169" s="97">
        <f t="shared" si="26"/>
        <v>1328</v>
      </c>
      <c r="R169" s="97">
        <v>3895.0666666666748</v>
      </c>
      <c r="S169" s="99" t="b">
        <f t="shared" si="27"/>
        <v>0</v>
      </c>
      <c r="T169" s="125">
        <f t="shared" si="23"/>
        <v>0</v>
      </c>
      <c r="U169" s="86"/>
    </row>
    <row r="170" spans="9:21" ht="15.75" thickBot="1">
      <c r="I170" s="88">
        <f t="shared" si="24"/>
        <v>16.699999999999967</v>
      </c>
      <c r="J170" s="89">
        <v>14</v>
      </c>
      <c r="K170" s="89">
        <v>52</v>
      </c>
      <c r="L170" s="105">
        <f t="shared" si="28"/>
        <v>14.866666666666667</v>
      </c>
      <c r="M170" s="105">
        <f t="shared" si="29"/>
        <v>2482.7333333333299</v>
      </c>
      <c r="N170" s="101">
        <f>_xlfn.NUMBERVALUE('Team Exchange Arrival Times'!$C$13)</f>
        <v>8</v>
      </c>
      <c r="O170" s="101">
        <f>_xlfn.NUMBERVALUE('Team Exchange Arrival Times'!$D$13)</f>
        <v>0</v>
      </c>
      <c r="P170" s="105">
        <f t="shared" si="25"/>
        <v>8</v>
      </c>
      <c r="Q170" s="100">
        <f t="shared" si="26"/>
        <v>1336</v>
      </c>
      <c r="R170" s="100">
        <v>3895.0666666666748</v>
      </c>
      <c r="S170" s="102" t="b">
        <f t="shared" si="27"/>
        <v>0</v>
      </c>
      <c r="T170" s="125">
        <f t="shared" si="23"/>
        <v>0</v>
      </c>
      <c r="U170" s="86"/>
    </row>
    <row r="171" spans="9:21">
      <c r="I171" s="92">
        <f t="shared" si="24"/>
        <v>16.799999999999969</v>
      </c>
      <c r="J171" s="93">
        <v>14</v>
      </c>
      <c r="K171" s="93">
        <v>52</v>
      </c>
      <c r="L171" s="103">
        <f t="shared" si="28"/>
        <v>14.866666666666667</v>
      </c>
      <c r="M171" s="103">
        <f t="shared" si="29"/>
        <v>2497.5999999999967</v>
      </c>
      <c r="N171" s="95">
        <f>_xlfn.NUMBERVALUE('Team Exchange Arrival Times'!$C$14)</f>
        <v>8</v>
      </c>
      <c r="O171" s="95">
        <f>_xlfn.NUMBERVALUE('Team Exchange Arrival Times'!$D$14)</f>
        <v>0</v>
      </c>
      <c r="P171" s="103">
        <f t="shared" si="25"/>
        <v>8</v>
      </c>
      <c r="Q171" s="94">
        <f t="shared" si="26"/>
        <v>1344</v>
      </c>
      <c r="R171" s="94">
        <v>3895.0666666666748</v>
      </c>
      <c r="S171" s="96" t="b">
        <f t="shared" si="27"/>
        <v>0</v>
      </c>
      <c r="T171" s="125">
        <f t="shared" si="23"/>
        <v>0</v>
      </c>
      <c r="U171" s="86"/>
    </row>
    <row r="172" spans="9:21">
      <c r="I172" s="85">
        <f t="shared" si="24"/>
        <v>16.89999999999997</v>
      </c>
      <c r="J172" s="86">
        <v>14</v>
      </c>
      <c r="K172" s="86">
        <v>52</v>
      </c>
      <c r="L172" s="104">
        <f t="shared" si="28"/>
        <v>14.866666666666667</v>
      </c>
      <c r="M172" s="104">
        <f t="shared" si="29"/>
        <v>2512.4666666666635</v>
      </c>
      <c r="N172" s="98">
        <f>_xlfn.NUMBERVALUE('Team Exchange Arrival Times'!$C$14)</f>
        <v>8</v>
      </c>
      <c r="O172" s="98">
        <f>_xlfn.NUMBERVALUE('Team Exchange Arrival Times'!$D$14)</f>
        <v>0</v>
      </c>
      <c r="P172" s="104">
        <f t="shared" si="25"/>
        <v>8</v>
      </c>
      <c r="Q172" s="97">
        <f t="shared" si="26"/>
        <v>1352</v>
      </c>
      <c r="R172" s="97">
        <v>3895.0666666666748</v>
      </c>
      <c r="S172" s="99" t="b">
        <f t="shared" si="27"/>
        <v>0</v>
      </c>
      <c r="T172" s="125">
        <f t="shared" si="23"/>
        <v>0</v>
      </c>
      <c r="U172" s="86"/>
    </row>
    <row r="173" spans="9:21">
      <c r="I173" s="85">
        <f t="shared" si="24"/>
        <v>16.999999999999972</v>
      </c>
      <c r="J173" s="86">
        <v>14</v>
      </c>
      <c r="K173" s="86">
        <v>52</v>
      </c>
      <c r="L173" s="104">
        <f t="shared" si="28"/>
        <v>14.866666666666667</v>
      </c>
      <c r="M173" s="104">
        <f t="shared" si="29"/>
        <v>2527.3333333333303</v>
      </c>
      <c r="N173" s="98">
        <f>_xlfn.NUMBERVALUE('Team Exchange Arrival Times'!$C$14)</f>
        <v>8</v>
      </c>
      <c r="O173" s="98">
        <f>_xlfn.NUMBERVALUE('Team Exchange Arrival Times'!$D$14)</f>
        <v>0</v>
      </c>
      <c r="P173" s="104">
        <f t="shared" si="25"/>
        <v>8</v>
      </c>
      <c r="Q173" s="97">
        <f t="shared" si="26"/>
        <v>1360</v>
      </c>
      <c r="R173" s="97">
        <v>3895.0666666666748</v>
      </c>
      <c r="S173" s="99" t="b">
        <f t="shared" si="27"/>
        <v>0</v>
      </c>
      <c r="T173" s="125">
        <f t="shared" si="23"/>
        <v>0</v>
      </c>
      <c r="U173" s="86"/>
    </row>
    <row r="174" spans="9:21">
      <c r="I174" s="85">
        <f t="shared" si="24"/>
        <v>17.099999999999973</v>
      </c>
      <c r="J174" s="86">
        <v>14</v>
      </c>
      <c r="K174" s="86">
        <v>52</v>
      </c>
      <c r="L174" s="104">
        <f t="shared" si="28"/>
        <v>14.866666666666667</v>
      </c>
      <c r="M174" s="104">
        <f t="shared" si="29"/>
        <v>2542.1999999999971</v>
      </c>
      <c r="N174" s="98">
        <f>_xlfn.NUMBERVALUE('Team Exchange Arrival Times'!$C$14)</f>
        <v>8</v>
      </c>
      <c r="O174" s="98">
        <f>_xlfn.NUMBERVALUE('Team Exchange Arrival Times'!$D$14)</f>
        <v>0</v>
      </c>
      <c r="P174" s="104">
        <f t="shared" si="25"/>
        <v>8</v>
      </c>
      <c r="Q174" s="97">
        <f t="shared" si="26"/>
        <v>1368</v>
      </c>
      <c r="R174" s="97">
        <v>3895.0666666666748</v>
      </c>
      <c r="S174" s="99" t="b">
        <f t="shared" si="27"/>
        <v>0</v>
      </c>
      <c r="T174" s="125">
        <f t="shared" si="23"/>
        <v>0</v>
      </c>
      <c r="U174" s="86"/>
    </row>
    <row r="175" spans="9:21">
      <c r="I175" s="85">
        <f t="shared" si="24"/>
        <v>17.199999999999974</v>
      </c>
      <c r="J175" s="86">
        <v>14</v>
      </c>
      <c r="K175" s="86">
        <v>52</v>
      </c>
      <c r="L175" s="104">
        <f t="shared" si="28"/>
        <v>14.866666666666667</v>
      </c>
      <c r="M175" s="104">
        <f t="shared" si="29"/>
        <v>2557.0666666666639</v>
      </c>
      <c r="N175" s="98">
        <f>_xlfn.NUMBERVALUE('Team Exchange Arrival Times'!$C$14)</f>
        <v>8</v>
      </c>
      <c r="O175" s="98">
        <f>_xlfn.NUMBERVALUE('Team Exchange Arrival Times'!$D$14)</f>
        <v>0</v>
      </c>
      <c r="P175" s="104">
        <f t="shared" si="25"/>
        <v>8</v>
      </c>
      <c r="Q175" s="97">
        <f t="shared" si="26"/>
        <v>1376</v>
      </c>
      <c r="R175" s="97">
        <v>3895.0666666666748</v>
      </c>
      <c r="S175" s="99" t="b">
        <f t="shared" si="27"/>
        <v>0</v>
      </c>
      <c r="T175" s="125">
        <f t="shared" si="23"/>
        <v>0</v>
      </c>
      <c r="U175" s="86"/>
    </row>
    <row r="176" spans="9:21">
      <c r="I176" s="85">
        <f t="shared" si="24"/>
        <v>17.299999999999976</v>
      </c>
      <c r="J176" s="86">
        <v>14</v>
      </c>
      <c r="K176" s="86">
        <v>52</v>
      </c>
      <c r="L176" s="104">
        <f t="shared" si="28"/>
        <v>14.866666666666667</v>
      </c>
      <c r="M176" s="104">
        <f t="shared" si="29"/>
        <v>2571.9333333333307</v>
      </c>
      <c r="N176" s="98">
        <f>_xlfn.NUMBERVALUE('Team Exchange Arrival Times'!$C$14)</f>
        <v>8</v>
      </c>
      <c r="O176" s="98">
        <f>_xlfn.NUMBERVALUE('Team Exchange Arrival Times'!$D$14)</f>
        <v>0</v>
      </c>
      <c r="P176" s="104">
        <f t="shared" si="25"/>
        <v>8</v>
      </c>
      <c r="Q176" s="97">
        <f t="shared" si="26"/>
        <v>1384</v>
      </c>
      <c r="R176" s="97">
        <v>3895.0666666666748</v>
      </c>
      <c r="S176" s="99" t="b">
        <f t="shared" si="27"/>
        <v>0</v>
      </c>
      <c r="T176" s="125">
        <f t="shared" si="23"/>
        <v>0</v>
      </c>
      <c r="U176" s="86"/>
    </row>
    <row r="177" spans="9:21">
      <c r="I177" s="85">
        <f t="shared" si="24"/>
        <v>17.399999999999977</v>
      </c>
      <c r="J177" s="86">
        <v>14</v>
      </c>
      <c r="K177" s="86">
        <v>52</v>
      </c>
      <c r="L177" s="104">
        <f t="shared" si="28"/>
        <v>14.866666666666667</v>
      </c>
      <c r="M177" s="104">
        <f t="shared" si="29"/>
        <v>2586.7999999999975</v>
      </c>
      <c r="N177" s="98">
        <f>_xlfn.NUMBERVALUE('Team Exchange Arrival Times'!$C$14)</f>
        <v>8</v>
      </c>
      <c r="O177" s="98">
        <f>_xlfn.NUMBERVALUE('Team Exchange Arrival Times'!$D$14)</f>
        <v>0</v>
      </c>
      <c r="P177" s="104">
        <f t="shared" si="25"/>
        <v>8</v>
      </c>
      <c r="Q177" s="97">
        <f t="shared" si="26"/>
        <v>1392</v>
      </c>
      <c r="R177" s="97">
        <v>3895.0666666666748</v>
      </c>
      <c r="S177" s="99" t="b">
        <f t="shared" si="27"/>
        <v>0</v>
      </c>
      <c r="T177" s="125">
        <f t="shared" si="23"/>
        <v>0</v>
      </c>
      <c r="U177" s="86"/>
    </row>
    <row r="178" spans="9:21">
      <c r="I178" s="85">
        <f t="shared" si="24"/>
        <v>17.499999999999979</v>
      </c>
      <c r="J178" s="86">
        <v>14</v>
      </c>
      <c r="K178" s="86">
        <v>52</v>
      </c>
      <c r="L178" s="104">
        <f t="shared" si="28"/>
        <v>14.866666666666667</v>
      </c>
      <c r="M178" s="104">
        <f t="shared" si="29"/>
        <v>2601.6666666666642</v>
      </c>
      <c r="N178" s="98">
        <f>_xlfn.NUMBERVALUE('Team Exchange Arrival Times'!$C$14)</f>
        <v>8</v>
      </c>
      <c r="O178" s="98">
        <f>_xlfn.NUMBERVALUE('Team Exchange Arrival Times'!$D$14)</f>
        <v>0</v>
      </c>
      <c r="P178" s="104">
        <f t="shared" si="25"/>
        <v>8</v>
      </c>
      <c r="Q178" s="97">
        <f t="shared" si="26"/>
        <v>1400</v>
      </c>
      <c r="R178" s="97">
        <v>3895.0666666666748</v>
      </c>
      <c r="S178" s="99" t="b">
        <f t="shared" si="27"/>
        <v>0</v>
      </c>
      <c r="T178" s="125">
        <f t="shared" si="23"/>
        <v>0</v>
      </c>
      <c r="U178" s="86"/>
    </row>
    <row r="179" spans="9:21">
      <c r="I179" s="85">
        <f t="shared" si="24"/>
        <v>17.59999999999998</v>
      </c>
      <c r="J179" s="86">
        <v>14</v>
      </c>
      <c r="K179" s="86">
        <v>52</v>
      </c>
      <c r="L179" s="104">
        <f t="shared" si="28"/>
        <v>14.866666666666667</v>
      </c>
      <c r="M179" s="104">
        <f t="shared" si="29"/>
        <v>2616.533333333331</v>
      </c>
      <c r="N179" s="98">
        <f>_xlfn.NUMBERVALUE('Team Exchange Arrival Times'!$C$14)</f>
        <v>8</v>
      </c>
      <c r="O179" s="98">
        <f>_xlfn.NUMBERVALUE('Team Exchange Arrival Times'!$D$14)</f>
        <v>0</v>
      </c>
      <c r="P179" s="104">
        <f t="shared" si="25"/>
        <v>8</v>
      </c>
      <c r="Q179" s="97">
        <f t="shared" si="26"/>
        <v>1408</v>
      </c>
      <c r="R179" s="97">
        <v>3895.0666666666748</v>
      </c>
      <c r="S179" s="99" t="b">
        <f t="shared" si="27"/>
        <v>0</v>
      </c>
      <c r="T179" s="125">
        <f t="shared" si="23"/>
        <v>0</v>
      </c>
      <c r="U179" s="86"/>
    </row>
    <row r="180" spans="9:21">
      <c r="I180" s="85">
        <f t="shared" si="24"/>
        <v>17.699999999999982</v>
      </c>
      <c r="J180" s="86">
        <v>14</v>
      </c>
      <c r="K180" s="86">
        <v>52</v>
      </c>
      <c r="L180" s="104">
        <f t="shared" si="28"/>
        <v>14.866666666666667</v>
      </c>
      <c r="M180" s="104">
        <f t="shared" si="29"/>
        <v>2631.3999999999978</v>
      </c>
      <c r="N180" s="98">
        <f>_xlfn.NUMBERVALUE('Team Exchange Arrival Times'!$C$14)</f>
        <v>8</v>
      </c>
      <c r="O180" s="98">
        <f>_xlfn.NUMBERVALUE('Team Exchange Arrival Times'!$D$14)</f>
        <v>0</v>
      </c>
      <c r="P180" s="104">
        <f t="shared" si="25"/>
        <v>8</v>
      </c>
      <c r="Q180" s="97">
        <f t="shared" si="26"/>
        <v>1416</v>
      </c>
      <c r="R180" s="97">
        <v>3895.0666666666748</v>
      </c>
      <c r="S180" s="99" t="b">
        <f t="shared" si="27"/>
        <v>0</v>
      </c>
      <c r="T180" s="125">
        <f t="shared" si="23"/>
        <v>0</v>
      </c>
      <c r="U180" s="86"/>
    </row>
    <row r="181" spans="9:21">
      <c r="I181" s="85">
        <f t="shared" si="24"/>
        <v>17.799999999999983</v>
      </c>
      <c r="J181" s="86">
        <v>14</v>
      </c>
      <c r="K181" s="86">
        <v>52</v>
      </c>
      <c r="L181" s="104">
        <f t="shared" si="28"/>
        <v>14.866666666666667</v>
      </c>
      <c r="M181" s="104">
        <f t="shared" si="29"/>
        <v>2646.2666666666646</v>
      </c>
      <c r="N181" s="98">
        <f>_xlfn.NUMBERVALUE('Team Exchange Arrival Times'!$C$14)</f>
        <v>8</v>
      </c>
      <c r="O181" s="98">
        <f>_xlfn.NUMBERVALUE('Team Exchange Arrival Times'!$D$14)</f>
        <v>0</v>
      </c>
      <c r="P181" s="104">
        <f t="shared" si="25"/>
        <v>8</v>
      </c>
      <c r="Q181" s="97">
        <f t="shared" si="26"/>
        <v>1424</v>
      </c>
      <c r="R181" s="97">
        <v>3895.0666666666748</v>
      </c>
      <c r="S181" s="99" t="b">
        <f t="shared" si="27"/>
        <v>0</v>
      </c>
      <c r="T181" s="125">
        <f t="shared" si="23"/>
        <v>0</v>
      </c>
      <c r="U181" s="86"/>
    </row>
    <row r="182" spans="9:21">
      <c r="I182" s="85">
        <f t="shared" si="24"/>
        <v>17.899999999999984</v>
      </c>
      <c r="J182" s="86">
        <v>14</v>
      </c>
      <c r="K182" s="86">
        <v>52</v>
      </c>
      <c r="L182" s="104">
        <f t="shared" si="28"/>
        <v>14.866666666666667</v>
      </c>
      <c r="M182" s="104">
        <f t="shared" si="29"/>
        <v>2661.1333333333314</v>
      </c>
      <c r="N182" s="98">
        <f>_xlfn.NUMBERVALUE('Team Exchange Arrival Times'!$C$14)</f>
        <v>8</v>
      </c>
      <c r="O182" s="98">
        <f>_xlfn.NUMBERVALUE('Team Exchange Arrival Times'!$D$14)</f>
        <v>0</v>
      </c>
      <c r="P182" s="104">
        <f t="shared" si="25"/>
        <v>8</v>
      </c>
      <c r="Q182" s="97">
        <f t="shared" si="26"/>
        <v>1432</v>
      </c>
      <c r="R182" s="97">
        <v>3895.0666666666748</v>
      </c>
      <c r="S182" s="99" t="b">
        <f t="shared" si="27"/>
        <v>0</v>
      </c>
      <c r="T182" s="125">
        <f t="shared" si="23"/>
        <v>0</v>
      </c>
      <c r="U182" s="86"/>
    </row>
    <row r="183" spans="9:21">
      <c r="I183" s="85">
        <f t="shared" si="24"/>
        <v>17.999999999999986</v>
      </c>
      <c r="J183" s="86">
        <v>14</v>
      </c>
      <c r="K183" s="86">
        <v>52</v>
      </c>
      <c r="L183" s="104">
        <f t="shared" si="28"/>
        <v>14.866666666666667</v>
      </c>
      <c r="M183" s="104">
        <f t="shared" si="29"/>
        <v>2675.9999999999982</v>
      </c>
      <c r="N183" s="98">
        <f>_xlfn.NUMBERVALUE('Team Exchange Arrival Times'!$C$14)</f>
        <v>8</v>
      </c>
      <c r="O183" s="98">
        <f>_xlfn.NUMBERVALUE('Team Exchange Arrival Times'!$D$14)</f>
        <v>0</v>
      </c>
      <c r="P183" s="104">
        <f t="shared" si="25"/>
        <v>8</v>
      </c>
      <c r="Q183" s="97">
        <f t="shared" si="26"/>
        <v>1440</v>
      </c>
      <c r="R183" s="97">
        <v>3895.0666666666748</v>
      </c>
      <c r="S183" s="99" t="b">
        <f t="shared" si="27"/>
        <v>0</v>
      </c>
      <c r="T183" s="125">
        <f t="shared" si="23"/>
        <v>0</v>
      </c>
      <c r="U183" s="86"/>
    </row>
    <row r="184" spans="9:21">
      <c r="I184" s="85">
        <f t="shared" si="24"/>
        <v>18.099999999999987</v>
      </c>
      <c r="J184" s="86">
        <v>14</v>
      </c>
      <c r="K184" s="86">
        <v>52</v>
      </c>
      <c r="L184" s="104">
        <f t="shared" si="28"/>
        <v>14.866666666666667</v>
      </c>
      <c r="M184" s="104">
        <f t="shared" si="29"/>
        <v>2690.866666666665</v>
      </c>
      <c r="N184" s="98">
        <f>_xlfn.NUMBERVALUE('Team Exchange Arrival Times'!$C$14)</f>
        <v>8</v>
      </c>
      <c r="O184" s="98">
        <f>_xlfn.NUMBERVALUE('Team Exchange Arrival Times'!$D$14)</f>
        <v>0</v>
      </c>
      <c r="P184" s="104">
        <f t="shared" si="25"/>
        <v>8</v>
      </c>
      <c r="Q184" s="97">
        <f t="shared" si="26"/>
        <v>1448</v>
      </c>
      <c r="R184" s="97">
        <v>3895.0666666666748</v>
      </c>
      <c r="S184" s="99" t="b">
        <f t="shared" si="27"/>
        <v>0</v>
      </c>
      <c r="T184" s="125">
        <f t="shared" si="23"/>
        <v>0</v>
      </c>
      <c r="U184" s="86"/>
    </row>
    <row r="185" spans="9:21">
      <c r="I185" s="85">
        <f t="shared" si="24"/>
        <v>18.199999999999989</v>
      </c>
      <c r="J185" s="86">
        <v>14</v>
      </c>
      <c r="K185" s="86">
        <v>52</v>
      </c>
      <c r="L185" s="104">
        <f t="shared" si="28"/>
        <v>14.866666666666667</v>
      </c>
      <c r="M185" s="104">
        <f t="shared" si="29"/>
        <v>2705.7333333333318</v>
      </c>
      <c r="N185" s="98">
        <f>_xlfn.NUMBERVALUE('Team Exchange Arrival Times'!$C$14)</f>
        <v>8</v>
      </c>
      <c r="O185" s="98">
        <f>_xlfn.NUMBERVALUE('Team Exchange Arrival Times'!$D$14)</f>
        <v>0</v>
      </c>
      <c r="P185" s="104">
        <f t="shared" si="25"/>
        <v>8</v>
      </c>
      <c r="Q185" s="97">
        <f t="shared" si="26"/>
        <v>1456</v>
      </c>
      <c r="R185" s="97">
        <v>3895.0666666666748</v>
      </c>
      <c r="S185" s="99" t="b">
        <f t="shared" si="27"/>
        <v>0</v>
      </c>
      <c r="T185" s="125">
        <f t="shared" si="23"/>
        <v>0</v>
      </c>
      <c r="U185" s="86"/>
    </row>
    <row r="186" spans="9:21">
      <c r="I186" s="85">
        <f t="shared" si="24"/>
        <v>18.29999999999999</v>
      </c>
      <c r="J186" s="86">
        <v>14</v>
      </c>
      <c r="K186" s="86">
        <v>52</v>
      </c>
      <c r="L186" s="104">
        <f t="shared" si="28"/>
        <v>14.866666666666667</v>
      </c>
      <c r="M186" s="104">
        <f t="shared" si="29"/>
        <v>2720.5999999999985</v>
      </c>
      <c r="N186" s="98">
        <f>_xlfn.NUMBERVALUE('Team Exchange Arrival Times'!$C$14)</f>
        <v>8</v>
      </c>
      <c r="O186" s="98">
        <f>_xlfn.NUMBERVALUE('Team Exchange Arrival Times'!$D$14)</f>
        <v>0</v>
      </c>
      <c r="P186" s="104">
        <f t="shared" si="25"/>
        <v>8</v>
      </c>
      <c r="Q186" s="97">
        <f t="shared" si="26"/>
        <v>1464</v>
      </c>
      <c r="R186" s="97">
        <v>3895.0666666666748</v>
      </c>
      <c r="S186" s="99" t="b">
        <f t="shared" si="27"/>
        <v>0</v>
      </c>
      <c r="T186" s="125">
        <f t="shared" si="23"/>
        <v>0</v>
      </c>
      <c r="U186" s="86"/>
    </row>
    <row r="187" spans="9:21">
      <c r="I187" s="85">
        <f t="shared" si="24"/>
        <v>18.399999999999991</v>
      </c>
      <c r="J187" s="86">
        <v>14</v>
      </c>
      <c r="K187" s="86">
        <v>52</v>
      </c>
      <c r="L187" s="104">
        <f t="shared" si="28"/>
        <v>14.866666666666667</v>
      </c>
      <c r="M187" s="104">
        <f t="shared" si="29"/>
        <v>2735.4666666666653</v>
      </c>
      <c r="N187" s="98">
        <f>_xlfn.NUMBERVALUE('Team Exchange Arrival Times'!$C$14)</f>
        <v>8</v>
      </c>
      <c r="O187" s="98">
        <f>_xlfn.NUMBERVALUE('Team Exchange Arrival Times'!$D$14)</f>
        <v>0</v>
      </c>
      <c r="P187" s="104">
        <f t="shared" si="25"/>
        <v>8</v>
      </c>
      <c r="Q187" s="97">
        <f t="shared" si="26"/>
        <v>1472</v>
      </c>
      <c r="R187" s="97">
        <v>3895.0666666666748</v>
      </c>
      <c r="S187" s="99" t="b">
        <f t="shared" si="27"/>
        <v>0</v>
      </c>
      <c r="T187" s="125">
        <f t="shared" si="23"/>
        <v>0</v>
      </c>
      <c r="U187" s="86"/>
    </row>
    <row r="188" spans="9:21">
      <c r="I188" s="85">
        <f t="shared" si="24"/>
        <v>18.499999999999993</v>
      </c>
      <c r="J188" s="86">
        <v>14</v>
      </c>
      <c r="K188" s="86">
        <v>52</v>
      </c>
      <c r="L188" s="104">
        <f t="shared" si="28"/>
        <v>14.866666666666667</v>
      </c>
      <c r="M188" s="104">
        <f t="shared" si="29"/>
        <v>2750.3333333333321</v>
      </c>
      <c r="N188" s="98">
        <f>_xlfn.NUMBERVALUE('Team Exchange Arrival Times'!$C$14)</f>
        <v>8</v>
      </c>
      <c r="O188" s="98">
        <f>_xlfn.NUMBERVALUE('Team Exchange Arrival Times'!$D$14)</f>
        <v>0</v>
      </c>
      <c r="P188" s="104">
        <f t="shared" si="25"/>
        <v>8</v>
      </c>
      <c r="Q188" s="97">
        <f t="shared" si="26"/>
        <v>1480</v>
      </c>
      <c r="R188" s="97">
        <v>3895.0666666666748</v>
      </c>
      <c r="S188" s="99" t="b">
        <f t="shared" si="27"/>
        <v>0</v>
      </c>
      <c r="T188" s="125">
        <f t="shared" si="23"/>
        <v>0</v>
      </c>
      <c r="U188" s="86"/>
    </row>
    <row r="189" spans="9:21">
      <c r="I189" s="85">
        <f t="shared" si="24"/>
        <v>18.599999999999994</v>
      </c>
      <c r="J189" s="86">
        <v>14</v>
      </c>
      <c r="K189" s="86">
        <v>52</v>
      </c>
      <c r="L189" s="104">
        <f t="shared" si="28"/>
        <v>14.866666666666667</v>
      </c>
      <c r="M189" s="104">
        <f t="shared" si="29"/>
        <v>2765.1999999999989</v>
      </c>
      <c r="N189" s="98">
        <f>_xlfn.NUMBERVALUE('Team Exchange Arrival Times'!$C$14)</f>
        <v>8</v>
      </c>
      <c r="O189" s="98">
        <f>_xlfn.NUMBERVALUE('Team Exchange Arrival Times'!$D$14)</f>
        <v>0</v>
      </c>
      <c r="P189" s="104">
        <f t="shared" si="25"/>
        <v>8</v>
      </c>
      <c r="Q189" s="97">
        <f t="shared" si="26"/>
        <v>1488</v>
      </c>
      <c r="R189" s="97">
        <v>3895.0666666666748</v>
      </c>
      <c r="S189" s="99" t="b">
        <f t="shared" si="27"/>
        <v>0</v>
      </c>
      <c r="T189" s="125">
        <f t="shared" si="23"/>
        <v>0</v>
      </c>
      <c r="U189" s="86"/>
    </row>
    <row r="190" spans="9:21">
      <c r="I190" s="85">
        <f t="shared" si="24"/>
        <v>18.699999999999996</v>
      </c>
      <c r="J190" s="86">
        <v>14</v>
      </c>
      <c r="K190" s="86">
        <v>52</v>
      </c>
      <c r="L190" s="104">
        <f t="shared" si="28"/>
        <v>14.866666666666667</v>
      </c>
      <c r="M190" s="104">
        <f t="shared" si="29"/>
        <v>2780.0666666666657</v>
      </c>
      <c r="N190" s="98">
        <f>_xlfn.NUMBERVALUE('Team Exchange Arrival Times'!$C$14)</f>
        <v>8</v>
      </c>
      <c r="O190" s="98">
        <f>_xlfn.NUMBERVALUE('Team Exchange Arrival Times'!$D$14)</f>
        <v>0</v>
      </c>
      <c r="P190" s="104">
        <f t="shared" si="25"/>
        <v>8</v>
      </c>
      <c r="Q190" s="97">
        <f t="shared" si="26"/>
        <v>1496</v>
      </c>
      <c r="R190" s="97">
        <v>3895.0666666666748</v>
      </c>
      <c r="S190" s="99" t="b">
        <f t="shared" si="27"/>
        <v>0</v>
      </c>
      <c r="T190" s="125">
        <f t="shared" si="23"/>
        <v>0</v>
      </c>
      <c r="U190" s="86"/>
    </row>
    <row r="191" spans="9:21">
      <c r="I191" s="85">
        <f t="shared" si="24"/>
        <v>18.799999999999997</v>
      </c>
      <c r="J191" s="86">
        <v>14</v>
      </c>
      <c r="K191" s="86">
        <v>52</v>
      </c>
      <c r="L191" s="104">
        <f t="shared" si="28"/>
        <v>14.866666666666667</v>
      </c>
      <c r="M191" s="104">
        <f t="shared" si="29"/>
        <v>2794.9333333333325</v>
      </c>
      <c r="N191" s="98">
        <f>_xlfn.NUMBERVALUE('Team Exchange Arrival Times'!$C$14)</f>
        <v>8</v>
      </c>
      <c r="O191" s="98">
        <f>_xlfn.NUMBERVALUE('Team Exchange Arrival Times'!$D$14)</f>
        <v>0</v>
      </c>
      <c r="P191" s="104">
        <f t="shared" si="25"/>
        <v>8</v>
      </c>
      <c r="Q191" s="97">
        <f t="shared" si="26"/>
        <v>1504</v>
      </c>
      <c r="R191" s="97">
        <v>3895.0666666666748</v>
      </c>
      <c r="S191" s="99" t="b">
        <f t="shared" si="27"/>
        <v>0</v>
      </c>
      <c r="T191" s="125">
        <f t="shared" si="23"/>
        <v>0</v>
      </c>
      <c r="U191" s="86"/>
    </row>
    <row r="192" spans="9:21">
      <c r="I192" s="85">
        <f t="shared" si="24"/>
        <v>18.899999999999999</v>
      </c>
      <c r="J192" s="86">
        <v>14</v>
      </c>
      <c r="K192" s="86">
        <v>52</v>
      </c>
      <c r="L192" s="104">
        <f t="shared" si="28"/>
        <v>14.866666666666667</v>
      </c>
      <c r="M192" s="104">
        <f t="shared" si="29"/>
        <v>2809.7999999999993</v>
      </c>
      <c r="N192" s="98">
        <f>_xlfn.NUMBERVALUE('Team Exchange Arrival Times'!$C$14)</f>
        <v>8</v>
      </c>
      <c r="O192" s="98">
        <f>_xlfn.NUMBERVALUE('Team Exchange Arrival Times'!$D$14)</f>
        <v>0</v>
      </c>
      <c r="P192" s="104">
        <f t="shared" si="25"/>
        <v>8</v>
      </c>
      <c r="Q192" s="97">
        <f t="shared" si="26"/>
        <v>1512</v>
      </c>
      <c r="R192" s="97">
        <v>3895.0666666666748</v>
      </c>
      <c r="S192" s="99" t="b">
        <f t="shared" si="27"/>
        <v>0</v>
      </c>
      <c r="T192" s="125">
        <f t="shared" si="23"/>
        <v>0</v>
      </c>
      <c r="U192" s="86"/>
    </row>
    <row r="193" spans="9:21">
      <c r="I193" s="85">
        <f t="shared" si="24"/>
        <v>19</v>
      </c>
      <c r="J193" s="86">
        <v>14</v>
      </c>
      <c r="K193" s="86">
        <v>52</v>
      </c>
      <c r="L193" s="104">
        <f t="shared" si="28"/>
        <v>14.866666666666667</v>
      </c>
      <c r="M193" s="104">
        <f t="shared" si="29"/>
        <v>2824.6666666666661</v>
      </c>
      <c r="N193" s="98">
        <f>_xlfn.NUMBERVALUE('Team Exchange Arrival Times'!$C$14)</f>
        <v>8</v>
      </c>
      <c r="O193" s="98">
        <f>_xlfn.NUMBERVALUE('Team Exchange Arrival Times'!$D$14)</f>
        <v>0</v>
      </c>
      <c r="P193" s="104">
        <f t="shared" si="25"/>
        <v>8</v>
      </c>
      <c r="Q193" s="97">
        <f t="shared" si="26"/>
        <v>1520</v>
      </c>
      <c r="R193" s="97">
        <v>3895.0666666666748</v>
      </c>
      <c r="S193" s="99" t="b">
        <f t="shared" si="27"/>
        <v>0</v>
      </c>
      <c r="T193" s="125">
        <f t="shared" si="23"/>
        <v>0</v>
      </c>
      <c r="U193" s="86"/>
    </row>
    <row r="194" spans="9:21">
      <c r="I194" s="85">
        <f t="shared" si="24"/>
        <v>19.100000000000001</v>
      </c>
      <c r="J194" s="86">
        <v>14</v>
      </c>
      <c r="K194" s="86">
        <v>52</v>
      </c>
      <c r="L194" s="104">
        <f t="shared" si="28"/>
        <v>14.866666666666667</v>
      </c>
      <c r="M194" s="104">
        <f t="shared" si="29"/>
        <v>2839.5333333333328</v>
      </c>
      <c r="N194" s="98">
        <f>_xlfn.NUMBERVALUE('Team Exchange Arrival Times'!$C$14)</f>
        <v>8</v>
      </c>
      <c r="O194" s="98">
        <f>_xlfn.NUMBERVALUE('Team Exchange Arrival Times'!$D$14)</f>
        <v>0</v>
      </c>
      <c r="P194" s="104">
        <f t="shared" si="25"/>
        <v>8</v>
      </c>
      <c r="Q194" s="97">
        <f t="shared" si="26"/>
        <v>1528</v>
      </c>
      <c r="R194" s="97">
        <v>3895.0666666666748</v>
      </c>
      <c r="S194" s="99" t="b">
        <f t="shared" si="27"/>
        <v>0</v>
      </c>
      <c r="T194" s="125">
        <f t="shared" si="23"/>
        <v>0</v>
      </c>
      <c r="U194" s="86"/>
    </row>
    <row r="195" spans="9:21">
      <c r="I195" s="85">
        <f t="shared" si="24"/>
        <v>19.200000000000003</v>
      </c>
      <c r="J195" s="86">
        <v>14</v>
      </c>
      <c r="K195" s="86">
        <v>52</v>
      </c>
      <c r="L195" s="104">
        <f t="shared" si="28"/>
        <v>14.866666666666667</v>
      </c>
      <c r="M195" s="104">
        <f t="shared" si="29"/>
        <v>2854.3999999999996</v>
      </c>
      <c r="N195" s="98">
        <f>_xlfn.NUMBERVALUE('Team Exchange Arrival Times'!$C$14)</f>
        <v>8</v>
      </c>
      <c r="O195" s="98">
        <f>_xlfn.NUMBERVALUE('Team Exchange Arrival Times'!$D$14)</f>
        <v>0</v>
      </c>
      <c r="P195" s="104">
        <f t="shared" si="25"/>
        <v>8</v>
      </c>
      <c r="Q195" s="97">
        <f t="shared" si="26"/>
        <v>1536</v>
      </c>
      <c r="R195" s="97">
        <v>3895.0666666666748</v>
      </c>
      <c r="S195" s="99" t="b">
        <f t="shared" si="27"/>
        <v>0</v>
      </c>
      <c r="T195" s="125">
        <f t="shared" si="23"/>
        <v>0</v>
      </c>
      <c r="U195" s="86"/>
    </row>
    <row r="196" spans="9:21">
      <c r="I196" s="85">
        <f t="shared" si="24"/>
        <v>19.300000000000004</v>
      </c>
      <c r="J196" s="86">
        <v>14</v>
      </c>
      <c r="K196" s="86">
        <v>52</v>
      </c>
      <c r="L196" s="104">
        <f t="shared" si="28"/>
        <v>14.866666666666667</v>
      </c>
      <c r="M196" s="104">
        <f t="shared" si="29"/>
        <v>2869.2666666666664</v>
      </c>
      <c r="N196" s="98">
        <f>_xlfn.NUMBERVALUE('Team Exchange Arrival Times'!$C$14)</f>
        <v>8</v>
      </c>
      <c r="O196" s="98">
        <f>_xlfn.NUMBERVALUE('Team Exchange Arrival Times'!$D$14)</f>
        <v>0</v>
      </c>
      <c r="P196" s="104">
        <f t="shared" si="25"/>
        <v>8</v>
      </c>
      <c r="Q196" s="97">
        <f t="shared" si="26"/>
        <v>1544</v>
      </c>
      <c r="R196" s="97">
        <v>3895.0666666666748</v>
      </c>
      <c r="S196" s="99" t="b">
        <f t="shared" si="27"/>
        <v>0</v>
      </c>
      <c r="T196" s="125">
        <f t="shared" si="23"/>
        <v>0</v>
      </c>
      <c r="U196" s="86"/>
    </row>
    <row r="197" spans="9:21">
      <c r="I197" s="85">
        <f t="shared" si="24"/>
        <v>19.400000000000006</v>
      </c>
      <c r="J197" s="86">
        <v>14</v>
      </c>
      <c r="K197" s="86">
        <v>52</v>
      </c>
      <c r="L197" s="104">
        <f t="shared" si="28"/>
        <v>14.866666666666667</v>
      </c>
      <c r="M197" s="104">
        <f t="shared" si="29"/>
        <v>2884.1333333333332</v>
      </c>
      <c r="N197" s="98">
        <f>_xlfn.NUMBERVALUE('Team Exchange Arrival Times'!$C$14)</f>
        <v>8</v>
      </c>
      <c r="O197" s="98">
        <f>_xlfn.NUMBERVALUE('Team Exchange Arrival Times'!$D$14)</f>
        <v>0</v>
      </c>
      <c r="P197" s="104">
        <f t="shared" si="25"/>
        <v>8</v>
      </c>
      <c r="Q197" s="97">
        <f t="shared" si="26"/>
        <v>1552</v>
      </c>
      <c r="R197" s="97">
        <v>3895.0666666666748</v>
      </c>
      <c r="S197" s="99" t="b">
        <f t="shared" si="27"/>
        <v>0</v>
      </c>
      <c r="T197" s="125">
        <f t="shared" ref="T197:T260" si="30">IF(S197=TRUE,1,0)</f>
        <v>0</v>
      </c>
      <c r="U197" s="86"/>
    </row>
    <row r="198" spans="9:21">
      <c r="I198" s="85">
        <f t="shared" ref="I198:I261" si="31">I197+0.1</f>
        <v>19.500000000000007</v>
      </c>
      <c r="J198" s="86">
        <v>14</v>
      </c>
      <c r="K198" s="86">
        <v>52</v>
      </c>
      <c r="L198" s="104">
        <f t="shared" si="28"/>
        <v>14.866666666666667</v>
      </c>
      <c r="M198" s="104">
        <f t="shared" si="29"/>
        <v>2899</v>
      </c>
      <c r="N198" s="98">
        <f>_xlfn.NUMBERVALUE('Team Exchange Arrival Times'!$C$14)</f>
        <v>8</v>
      </c>
      <c r="O198" s="98">
        <f>_xlfn.NUMBERVALUE('Team Exchange Arrival Times'!$D$14)</f>
        <v>0</v>
      </c>
      <c r="P198" s="104">
        <f t="shared" ref="P198:P261" si="32">(N198*60+O198)/60</f>
        <v>8</v>
      </c>
      <c r="Q198" s="97">
        <f t="shared" ref="Q198:Q261" si="33">Q197+P198</f>
        <v>1560</v>
      </c>
      <c r="R198" s="97">
        <v>3895.0666666666748</v>
      </c>
      <c r="S198" s="99" t="b">
        <f t="shared" ref="S198:S261" si="34">Q198&gt;M198</f>
        <v>0</v>
      </c>
      <c r="T198" s="125">
        <f t="shared" si="30"/>
        <v>0</v>
      </c>
      <c r="U198" s="86"/>
    </row>
    <row r="199" spans="9:21" ht="15.75" thickBot="1">
      <c r="I199" s="88">
        <f t="shared" si="31"/>
        <v>19.600000000000009</v>
      </c>
      <c r="J199" s="89">
        <v>14</v>
      </c>
      <c r="K199" s="89">
        <v>52</v>
      </c>
      <c r="L199" s="105">
        <f t="shared" si="28"/>
        <v>14.866666666666667</v>
      </c>
      <c r="M199" s="105">
        <f t="shared" si="29"/>
        <v>2913.8666666666668</v>
      </c>
      <c r="N199" s="101">
        <f>_xlfn.NUMBERVALUE('Team Exchange Arrival Times'!$C$14)</f>
        <v>8</v>
      </c>
      <c r="O199" s="101">
        <f>_xlfn.NUMBERVALUE('Team Exchange Arrival Times'!$D$14)</f>
        <v>0</v>
      </c>
      <c r="P199" s="105">
        <f t="shared" si="32"/>
        <v>8</v>
      </c>
      <c r="Q199" s="100">
        <f t="shared" si="33"/>
        <v>1568</v>
      </c>
      <c r="R199" s="100">
        <v>3895.0666666666748</v>
      </c>
      <c r="S199" s="102" t="b">
        <f t="shared" si="34"/>
        <v>0</v>
      </c>
      <c r="T199" s="125">
        <f t="shared" si="30"/>
        <v>0</v>
      </c>
      <c r="U199" s="86"/>
    </row>
    <row r="200" spans="9:21">
      <c r="I200" s="92">
        <f t="shared" si="31"/>
        <v>19.70000000000001</v>
      </c>
      <c r="J200" s="93">
        <v>14</v>
      </c>
      <c r="K200" s="93">
        <v>52</v>
      </c>
      <c r="L200" s="103">
        <f t="shared" si="28"/>
        <v>14.866666666666667</v>
      </c>
      <c r="M200" s="103">
        <f t="shared" si="29"/>
        <v>2928.7333333333336</v>
      </c>
      <c r="N200" s="95">
        <f>_xlfn.NUMBERVALUE('Team Exchange Arrival Times'!$C$15)</f>
        <v>8</v>
      </c>
      <c r="O200" s="95">
        <f>_xlfn.NUMBERVALUE('Team Exchange Arrival Times'!$D$15)</f>
        <v>0</v>
      </c>
      <c r="P200" s="103">
        <f t="shared" si="32"/>
        <v>8</v>
      </c>
      <c r="Q200" s="94">
        <f t="shared" si="33"/>
        <v>1576</v>
      </c>
      <c r="R200" s="94">
        <v>3895.0666666666748</v>
      </c>
      <c r="S200" s="96" t="b">
        <f t="shared" si="34"/>
        <v>0</v>
      </c>
      <c r="T200" s="125">
        <f t="shared" si="30"/>
        <v>0</v>
      </c>
      <c r="U200" s="86"/>
    </row>
    <row r="201" spans="9:21">
      <c r="I201" s="85">
        <f t="shared" si="31"/>
        <v>19.800000000000011</v>
      </c>
      <c r="J201" s="86">
        <v>14</v>
      </c>
      <c r="K201" s="86">
        <v>52</v>
      </c>
      <c r="L201" s="104">
        <f t="shared" si="28"/>
        <v>14.866666666666667</v>
      </c>
      <c r="M201" s="104">
        <f t="shared" si="29"/>
        <v>2943.6000000000004</v>
      </c>
      <c r="N201" s="98">
        <f>_xlfn.NUMBERVALUE('Team Exchange Arrival Times'!$C$15)</f>
        <v>8</v>
      </c>
      <c r="O201" s="98">
        <f>_xlfn.NUMBERVALUE('Team Exchange Arrival Times'!$D$15)</f>
        <v>0</v>
      </c>
      <c r="P201" s="104">
        <f t="shared" si="32"/>
        <v>8</v>
      </c>
      <c r="Q201" s="97">
        <f t="shared" si="33"/>
        <v>1584</v>
      </c>
      <c r="R201" s="97">
        <v>3895.0666666666748</v>
      </c>
      <c r="S201" s="99" t="b">
        <f t="shared" si="34"/>
        <v>0</v>
      </c>
      <c r="T201" s="125">
        <f t="shared" si="30"/>
        <v>0</v>
      </c>
      <c r="U201" s="86"/>
    </row>
    <row r="202" spans="9:21">
      <c r="I202" s="85">
        <f t="shared" si="31"/>
        <v>19.900000000000013</v>
      </c>
      <c r="J202" s="86">
        <v>14</v>
      </c>
      <c r="K202" s="86">
        <v>52</v>
      </c>
      <c r="L202" s="104">
        <f t="shared" si="28"/>
        <v>14.866666666666667</v>
      </c>
      <c r="M202" s="104">
        <f t="shared" si="29"/>
        <v>2958.4666666666672</v>
      </c>
      <c r="N202" s="98">
        <f>_xlfn.NUMBERVALUE('Team Exchange Arrival Times'!$C$15)</f>
        <v>8</v>
      </c>
      <c r="O202" s="98">
        <f>_xlfn.NUMBERVALUE('Team Exchange Arrival Times'!$D$15)</f>
        <v>0</v>
      </c>
      <c r="P202" s="104">
        <f t="shared" si="32"/>
        <v>8</v>
      </c>
      <c r="Q202" s="97">
        <f t="shared" si="33"/>
        <v>1592</v>
      </c>
      <c r="R202" s="97">
        <v>3895.0666666666748</v>
      </c>
      <c r="S202" s="99" t="b">
        <f t="shared" si="34"/>
        <v>0</v>
      </c>
      <c r="T202" s="125">
        <f t="shared" si="30"/>
        <v>0</v>
      </c>
      <c r="U202" s="86"/>
    </row>
    <row r="203" spans="9:21">
      <c r="I203" s="85">
        <f t="shared" si="31"/>
        <v>20.000000000000014</v>
      </c>
      <c r="J203" s="86">
        <v>14</v>
      </c>
      <c r="K203" s="86">
        <v>52</v>
      </c>
      <c r="L203" s="104">
        <f t="shared" si="28"/>
        <v>14.866666666666667</v>
      </c>
      <c r="M203" s="104">
        <f t="shared" si="29"/>
        <v>2973.3333333333339</v>
      </c>
      <c r="N203" s="98">
        <f>_xlfn.NUMBERVALUE('Team Exchange Arrival Times'!$C$15)</f>
        <v>8</v>
      </c>
      <c r="O203" s="98">
        <f>_xlfn.NUMBERVALUE('Team Exchange Arrival Times'!$D$15)</f>
        <v>0</v>
      </c>
      <c r="P203" s="104">
        <f t="shared" si="32"/>
        <v>8</v>
      </c>
      <c r="Q203" s="97">
        <f t="shared" si="33"/>
        <v>1600</v>
      </c>
      <c r="R203" s="97">
        <v>3895.0666666666748</v>
      </c>
      <c r="S203" s="99" t="b">
        <f t="shared" si="34"/>
        <v>0</v>
      </c>
      <c r="T203" s="125">
        <f t="shared" si="30"/>
        <v>0</v>
      </c>
      <c r="U203" s="86"/>
    </row>
    <row r="204" spans="9:21">
      <c r="I204" s="85">
        <f t="shared" si="31"/>
        <v>20.100000000000016</v>
      </c>
      <c r="J204" s="86">
        <v>14</v>
      </c>
      <c r="K204" s="86">
        <v>52</v>
      </c>
      <c r="L204" s="104">
        <f t="shared" si="28"/>
        <v>14.866666666666667</v>
      </c>
      <c r="M204" s="104">
        <f t="shared" si="29"/>
        <v>2988.2000000000007</v>
      </c>
      <c r="N204" s="98">
        <f>_xlfn.NUMBERVALUE('Team Exchange Arrival Times'!$C$15)</f>
        <v>8</v>
      </c>
      <c r="O204" s="98">
        <f>_xlfn.NUMBERVALUE('Team Exchange Arrival Times'!$D$15)</f>
        <v>0</v>
      </c>
      <c r="P204" s="104">
        <f t="shared" si="32"/>
        <v>8</v>
      </c>
      <c r="Q204" s="97">
        <f t="shared" si="33"/>
        <v>1608</v>
      </c>
      <c r="R204" s="97">
        <v>3895.0666666666748</v>
      </c>
      <c r="S204" s="99" t="b">
        <f t="shared" si="34"/>
        <v>0</v>
      </c>
      <c r="T204" s="125">
        <f t="shared" si="30"/>
        <v>0</v>
      </c>
      <c r="U204" s="86"/>
    </row>
    <row r="205" spans="9:21">
      <c r="I205" s="85">
        <f t="shared" si="31"/>
        <v>20.200000000000017</v>
      </c>
      <c r="J205" s="86">
        <v>14</v>
      </c>
      <c r="K205" s="86">
        <v>52</v>
      </c>
      <c r="L205" s="104">
        <f t="shared" si="28"/>
        <v>14.866666666666667</v>
      </c>
      <c r="M205" s="104">
        <f t="shared" si="29"/>
        <v>3003.0666666666675</v>
      </c>
      <c r="N205" s="98">
        <f>_xlfn.NUMBERVALUE('Team Exchange Arrival Times'!$C$15)</f>
        <v>8</v>
      </c>
      <c r="O205" s="98">
        <f>_xlfn.NUMBERVALUE('Team Exchange Arrival Times'!$D$15)</f>
        <v>0</v>
      </c>
      <c r="P205" s="104">
        <f t="shared" si="32"/>
        <v>8</v>
      </c>
      <c r="Q205" s="97">
        <f t="shared" si="33"/>
        <v>1616</v>
      </c>
      <c r="R205" s="97">
        <v>3895.0666666666748</v>
      </c>
      <c r="S205" s="99" t="b">
        <f t="shared" si="34"/>
        <v>0</v>
      </c>
      <c r="T205" s="125">
        <f t="shared" si="30"/>
        <v>0</v>
      </c>
      <c r="U205" s="86"/>
    </row>
    <row r="206" spans="9:21">
      <c r="I206" s="85">
        <f t="shared" si="31"/>
        <v>20.300000000000018</v>
      </c>
      <c r="J206" s="86">
        <v>14</v>
      </c>
      <c r="K206" s="86">
        <v>52</v>
      </c>
      <c r="L206" s="104">
        <f t="shared" si="28"/>
        <v>14.866666666666667</v>
      </c>
      <c r="M206" s="104">
        <f t="shared" si="29"/>
        <v>3017.9333333333343</v>
      </c>
      <c r="N206" s="98">
        <f>_xlfn.NUMBERVALUE('Team Exchange Arrival Times'!$C$15)</f>
        <v>8</v>
      </c>
      <c r="O206" s="98">
        <f>_xlfn.NUMBERVALUE('Team Exchange Arrival Times'!$D$15)</f>
        <v>0</v>
      </c>
      <c r="P206" s="104">
        <f t="shared" si="32"/>
        <v>8</v>
      </c>
      <c r="Q206" s="97">
        <f t="shared" si="33"/>
        <v>1624</v>
      </c>
      <c r="R206" s="97">
        <v>3895.0666666666748</v>
      </c>
      <c r="S206" s="99" t="b">
        <f t="shared" si="34"/>
        <v>0</v>
      </c>
      <c r="T206" s="125">
        <f t="shared" si="30"/>
        <v>0</v>
      </c>
      <c r="U206" s="86"/>
    </row>
    <row r="207" spans="9:21">
      <c r="I207" s="85">
        <f t="shared" si="31"/>
        <v>20.40000000000002</v>
      </c>
      <c r="J207" s="86">
        <v>14</v>
      </c>
      <c r="K207" s="86">
        <v>52</v>
      </c>
      <c r="L207" s="104">
        <f t="shared" si="28"/>
        <v>14.866666666666667</v>
      </c>
      <c r="M207" s="104">
        <f t="shared" si="29"/>
        <v>3032.8000000000011</v>
      </c>
      <c r="N207" s="98">
        <f>_xlfn.NUMBERVALUE('Team Exchange Arrival Times'!$C$15)</f>
        <v>8</v>
      </c>
      <c r="O207" s="98">
        <f>_xlfn.NUMBERVALUE('Team Exchange Arrival Times'!$D$15)</f>
        <v>0</v>
      </c>
      <c r="P207" s="104">
        <f t="shared" si="32"/>
        <v>8</v>
      </c>
      <c r="Q207" s="97">
        <f t="shared" si="33"/>
        <v>1632</v>
      </c>
      <c r="R207" s="97">
        <v>3895.0666666666748</v>
      </c>
      <c r="S207" s="99" t="b">
        <f t="shared" si="34"/>
        <v>0</v>
      </c>
      <c r="T207" s="125">
        <f t="shared" si="30"/>
        <v>0</v>
      </c>
      <c r="U207" s="86"/>
    </row>
    <row r="208" spans="9:21">
      <c r="I208" s="85">
        <f t="shared" si="31"/>
        <v>20.500000000000021</v>
      </c>
      <c r="J208" s="86">
        <v>14</v>
      </c>
      <c r="K208" s="86">
        <v>52</v>
      </c>
      <c r="L208" s="104">
        <f t="shared" si="28"/>
        <v>14.866666666666667</v>
      </c>
      <c r="M208" s="104">
        <f t="shared" si="29"/>
        <v>3047.6666666666679</v>
      </c>
      <c r="N208" s="98">
        <f>_xlfn.NUMBERVALUE('Team Exchange Arrival Times'!$C$15)</f>
        <v>8</v>
      </c>
      <c r="O208" s="98">
        <f>_xlfn.NUMBERVALUE('Team Exchange Arrival Times'!$D$15)</f>
        <v>0</v>
      </c>
      <c r="P208" s="104">
        <f t="shared" si="32"/>
        <v>8</v>
      </c>
      <c r="Q208" s="97">
        <f t="shared" si="33"/>
        <v>1640</v>
      </c>
      <c r="R208" s="97">
        <v>3895.0666666666748</v>
      </c>
      <c r="S208" s="99" t="b">
        <f t="shared" si="34"/>
        <v>0</v>
      </c>
      <c r="T208" s="125">
        <f t="shared" si="30"/>
        <v>0</v>
      </c>
      <c r="U208" s="86"/>
    </row>
    <row r="209" spans="9:21">
      <c r="I209" s="85">
        <f t="shared" si="31"/>
        <v>20.600000000000023</v>
      </c>
      <c r="J209" s="86">
        <v>14</v>
      </c>
      <c r="K209" s="86">
        <v>52</v>
      </c>
      <c r="L209" s="104">
        <f t="shared" si="28"/>
        <v>14.866666666666667</v>
      </c>
      <c r="M209" s="104">
        <f t="shared" si="29"/>
        <v>3062.5333333333347</v>
      </c>
      <c r="N209" s="98">
        <f>_xlfn.NUMBERVALUE('Team Exchange Arrival Times'!$C$15)</f>
        <v>8</v>
      </c>
      <c r="O209" s="98">
        <f>_xlfn.NUMBERVALUE('Team Exchange Arrival Times'!$D$15)</f>
        <v>0</v>
      </c>
      <c r="P209" s="104">
        <f t="shared" si="32"/>
        <v>8</v>
      </c>
      <c r="Q209" s="97">
        <f t="shared" si="33"/>
        <v>1648</v>
      </c>
      <c r="R209" s="97">
        <v>3895.0666666666748</v>
      </c>
      <c r="S209" s="99" t="b">
        <f t="shared" si="34"/>
        <v>0</v>
      </c>
      <c r="T209" s="125">
        <f t="shared" si="30"/>
        <v>0</v>
      </c>
      <c r="U209" s="86"/>
    </row>
    <row r="210" spans="9:21">
      <c r="I210" s="85">
        <f t="shared" si="31"/>
        <v>20.700000000000024</v>
      </c>
      <c r="J210" s="86">
        <v>14</v>
      </c>
      <c r="K210" s="86">
        <v>52</v>
      </c>
      <c r="L210" s="104">
        <f t="shared" si="28"/>
        <v>14.866666666666667</v>
      </c>
      <c r="M210" s="104">
        <f t="shared" si="29"/>
        <v>3077.4000000000015</v>
      </c>
      <c r="N210" s="98">
        <f>_xlfn.NUMBERVALUE('Team Exchange Arrival Times'!$C$15)</f>
        <v>8</v>
      </c>
      <c r="O210" s="98">
        <f>_xlfn.NUMBERVALUE('Team Exchange Arrival Times'!$D$15)</f>
        <v>0</v>
      </c>
      <c r="P210" s="104">
        <f t="shared" si="32"/>
        <v>8</v>
      </c>
      <c r="Q210" s="97">
        <f t="shared" si="33"/>
        <v>1656</v>
      </c>
      <c r="R210" s="97">
        <v>3895.0666666666748</v>
      </c>
      <c r="S210" s="99" t="b">
        <f t="shared" si="34"/>
        <v>0</v>
      </c>
      <c r="T210" s="125">
        <f t="shared" si="30"/>
        <v>0</v>
      </c>
      <c r="U210" s="86"/>
    </row>
    <row r="211" spans="9:21">
      <c r="I211" s="85">
        <f t="shared" si="31"/>
        <v>20.800000000000026</v>
      </c>
      <c r="J211" s="86">
        <v>14</v>
      </c>
      <c r="K211" s="86">
        <v>52</v>
      </c>
      <c r="L211" s="104">
        <f t="shared" si="28"/>
        <v>14.866666666666667</v>
      </c>
      <c r="M211" s="104">
        <f t="shared" si="29"/>
        <v>3092.2666666666682</v>
      </c>
      <c r="N211" s="98">
        <f>_xlfn.NUMBERVALUE('Team Exchange Arrival Times'!$C$15)</f>
        <v>8</v>
      </c>
      <c r="O211" s="98">
        <f>_xlfn.NUMBERVALUE('Team Exchange Arrival Times'!$D$15)</f>
        <v>0</v>
      </c>
      <c r="P211" s="104">
        <f t="shared" si="32"/>
        <v>8</v>
      </c>
      <c r="Q211" s="97">
        <f t="shared" si="33"/>
        <v>1664</v>
      </c>
      <c r="R211" s="97">
        <v>3895.0666666666748</v>
      </c>
      <c r="S211" s="99" t="b">
        <f t="shared" si="34"/>
        <v>0</v>
      </c>
      <c r="T211" s="125">
        <f t="shared" si="30"/>
        <v>0</v>
      </c>
      <c r="U211" s="86"/>
    </row>
    <row r="212" spans="9:21">
      <c r="I212" s="85">
        <f t="shared" si="31"/>
        <v>20.900000000000027</v>
      </c>
      <c r="J212" s="86">
        <v>14</v>
      </c>
      <c r="K212" s="86">
        <v>52</v>
      </c>
      <c r="L212" s="104">
        <f t="shared" si="28"/>
        <v>14.866666666666667</v>
      </c>
      <c r="M212" s="104">
        <f t="shared" si="29"/>
        <v>3107.133333333335</v>
      </c>
      <c r="N212" s="98">
        <f>_xlfn.NUMBERVALUE('Team Exchange Arrival Times'!$C$15)</f>
        <v>8</v>
      </c>
      <c r="O212" s="98">
        <f>_xlfn.NUMBERVALUE('Team Exchange Arrival Times'!$D$15)</f>
        <v>0</v>
      </c>
      <c r="P212" s="104">
        <f t="shared" si="32"/>
        <v>8</v>
      </c>
      <c r="Q212" s="97">
        <f t="shared" si="33"/>
        <v>1672</v>
      </c>
      <c r="R212" s="97">
        <v>3895.0666666666748</v>
      </c>
      <c r="S212" s="99" t="b">
        <f t="shared" si="34"/>
        <v>0</v>
      </c>
      <c r="T212" s="125">
        <f t="shared" si="30"/>
        <v>0</v>
      </c>
      <c r="U212" s="86"/>
    </row>
    <row r="213" spans="9:21">
      <c r="I213" s="85">
        <f t="shared" si="31"/>
        <v>21.000000000000028</v>
      </c>
      <c r="J213" s="86">
        <v>14</v>
      </c>
      <c r="K213" s="86">
        <v>52</v>
      </c>
      <c r="L213" s="104">
        <f t="shared" si="28"/>
        <v>14.866666666666667</v>
      </c>
      <c r="M213" s="104">
        <f t="shared" si="29"/>
        <v>3122.0000000000018</v>
      </c>
      <c r="N213" s="98">
        <f>_xlfn.NUMBERVALUE('Team Exchange Arrival Times'!$C$15)</f>
        <v>8</v>
      </c>
      <c r="O213" s="98">
        <f>_xlfn.NUMBERVALUE('Team Exchange Arrival Times'!$D$15)</f>
        <v>0</v>
      </c>
      <c r="P213" s="104">
        <f t="shared" si="32"/>
        <v>8</v>
      </c>
      <c r="Q213" s="97">
        <f t="shared" si="33"/>
        <v>1680</v>
      </c>
      <c r="R213" s="97">
        <v>3895.0666666666748</v>
      </c>
      <c r="S213" s="99" t="b">
        <f t="shared" si="34"/>
        <v>0</v>
      </c>
      <c r="T213" s="125">
        <f t="shared" si="30"/>
        <v>0</v>
      </c>
      <c r="U213" s="86"/>
    </row>
    <row r="214" spans="9:21">
      <c r="I214" s="85">
        <f t="shared" si="31"/>
        <v>21.10000000000003</v>
      </c>
      <c r="J214" s="86">
        <v>14</v>
      </c>
      <c r="K214" s="86">
        <v>52</v>
      </c>
      <c r="L214" s="104">
        <f t="shared" si="28"/>
        <v>14.866666666666667</v>
      </c>
      <c r="M214" s="104">
        <f t="shared" si="29"/>
        <v>3136.8666666666686</v>
      </c>
      <c r="N214" s="98">
        <f>_xlfn.NUMBERVALUE('Team Exchange Arrival Times'!$C$15)</f>
        <v>8</v>
      </c>
      <c r="O214" s="98">
        <f>_xlfn.NUMBERVALUE('Team Exchange Arrival Times'!$D$15)</f>
        <v>0</v>
      </c>
      <c r="P214" s="104">
        <f t="shared" si="32"/>
        <v>8</v>
      </c>
      <c r="Q214" s="97">
        <f t="shared" si="33"/>
        <v>1688</v>
      </c>
      <c r="R214" s="97">
        <v>3895.0666666666748</v>
      </c>
      <c r="S214" s="99" t="b">
        <f t="shared" si="34"/>
        <v>0</v>
      </c>
      <c r="T214" s="125">
        <f t="shared" si="30"/>
        <v>0</v>
      </c>
      <c r="U214" s="86"/>
    </row>
    <row r="215" spans="9:21">
      <c r="I215" s="85">
        <f t="shared" si="31"/>
        <v>21.200000000000031</v>
      </c>
      <c r="J215" s="86">
        <v>14</v>
      </c>
      <c r="K215" s="86">
        <v>52</v>
      </c>
      <c r="L215" s="104">
        <f t="shared" si="28"/>
        <v>14.866666666666667</v>
      </c>
      <c r="M215" s="104">
        <f t="shared" si="29"/>
        <v>3151.7333333333354</v>
      </c>
      <c r="N215" s="98">
        <f>_xlfn.NUMBERVALUE('Team Exchange Arrival Times'!$C$15)</f>
        <v>8</v>
      </c>
      <c r="O215" s="98">
        <f>_xlfn.NUMBERVALUE('Team Exchange Arrival Times'!$D$15)</f>
        <v>0</v>
      </c>
      <c r="P215" s="104">
        <f t="shared" si="32"/>
        <v>8</v>
      </c>
      <c r="Q215" s="97">
        <f t="shared" si="33"/>
        <v>1696</v>
      </c>
      <c r="R215" s="97">
        <v>3895.0666666666748</v>
      </c>
      <c r="S215" s="99" t="b">
        <f t="shared" si="34"/>
        <v>0</v>
      </c>
      <c r="T215" s="125">
        <f t="shared" si="30"/>
        <v>0</v>
      </c>
      <c r="U215" s="86"/>
    </row>
    <row r="216" spans="9:21">
      <c r="I216" s="85">
        <f t="shared" si="31"/>
        <v>21.300000000000033</v>
      </c>
      <c r="J216" s="86">
        <v>14</v>
      </c>
      <c r="K216" s="86">
        <v>52</v>
      </c>
      <c r="L216" s="104">
        <f t="shared" si="28"/>
        <v>14.866666666666667</v>
      </c>
      <c r="M216" s="104">
        <f t="shared" si="29"/>
        <v>3166.6000000000022</v>
      </c>
      <c r="N216" s="98">
        <f>_xlfn.NUMBERVALUE('Team Exchange Arrival Times'!$C$15)</f>
        <v>8</v>
      </c>
      <c r="O216" s="98">
        <f>_xlfn.NUMBERVALUE('Team Exchange Arrival Times'!$D$15)</f>
        <v>0</v>
      </c>
      <c r="P216" s="104">
        <f t="shared" si="32"/>
        <v>8</v>
      </c>
      <c r="Q216" s="97">
        <f t="shared" si="33"/>
        <v>1704</v>
      </c>
      <c r="R216" s="97">
        <v>3895.0666666666748</v>
      </c>
      <c r="S216" s="99" t="b">
        <f t="shared" si="34"/>
        <v>0</v>
      </c>
      <c r="T216" s="125">
        <f t="shared" si="30"/>
        <v>0</v>
      </c>
      <c r="U216" s="86"/>
    </row>
    <row r="217" spans="9:21">
      <c r="I217" s="85">
        <f t="shared" si="31"/>
        <v>21.400000000000034</v>
      </c>
      <c r="J217" s="86">
        <v>14</v>
      </c>
      <c r="K217" s="86">
        <v>52</v>
      </c>
      <c r="L217" s="104">
        <f t="shared" si="28"/>
        <v>14.866666666666667</v>
      </c>
      <c r="M217" s="104">
        <f t="shared" si="29"/>
        <v>3181.466666666669</v>
      </c>
      <c r="N217" s="98">
        <f>_xlfn.NUMBERVALUE('Team Exchange Arrival Times'!$C$15)</f>
        <v>8</v>
      </c>
      <c r="O217" s="98">
        <f>_xlfn.NUMBERVALUE('Team Exchange Arrival Times'!$D$15)</f>
        <v>0</v>
      </c>
      <c r="P217" s="104">
        <f t="shared" si="32"/>
        <v>8</v>
      </c>
      <c r="Q217" s="97">
        <f t="shared" si="33"/>
        <v>1712</v>
      </c>
      <c r="R217" s="97">
        <v>3895.0666666666748</v>
      </c>
      <c r="S217" s="99" t="b">
        <f t="shared" si="34"/>
        <v>0</v>
      </c>
      <c r="T217" s="125">
        <f t="shared" si="30"/>
        <v>0</v>
      </c>
      <c r="U217" s="86"/>
    </row>
    <row r="218" spans="9:21">
      <c r="I218" s="85">
        <f t="shared" si="31"/>
        <v>21.500000000000036</v>
      </c>
      <c r="J218" s="86">
        <v>14</v>
      </c>
      <c r="K218" s="86">
        <v>52</v>
      </c>
      <c r="L218" s="104">
        <f t="shared" si="28"/>
        <v>14.866666666666667</v>
      </c>
      <c r="M218" s="104">
        <f t="shared" si="29"/>
        <v>3196.3333333333358</v>
      </c>
      <c r="N218" s="98">
        <f>_xlfn.NUMBERVALUE('Team Exchange Arrival Times'!$C$15)</f>
        <v>8</v>
      </c>
      <c r="O218" s="98">
        <f>_xlfn.NUMBERVALUE('Team Exchange Arrival Times'!$D$15)</f>
        <v>0</v>
      </c>
      <c r="P218" s="104">
        <f t="shared" si="32"/>
        <v>8</v>
      </c>
      <c r="Q218" s="97">
        <f t="shared" si="33"/>
        <v>1720</v>
      </c>
      <c r="R218" s="97">
        <v>3895.0666666666748</v>
      </c>
      <c r="S218" s="99" t="b">
        <f t="shared" si="34"/>
        <v>0</v>
      </c>
      <c r="T218" s="125">
        <f t="shared" si="30"/>
        <v>0</v>
      </c>
      <c r="U218" s="86"/>
    </row>
    <row r="219" spans="9:21">
      <c r="I219" s="85">
        <f t="shared" si="31"/>
        <v>21.600000000000037</v>
      </c>
      <c r="J219" s="86">
        <v>14</v>
      </c>
      <c r="K219" s="86">
        <v>52</v>
      </c>
      <c r="L219" s="104">
        <f t="shared" ref="L219:L265" si="35">(J219*60+K219)/60</f>
        <v>14.866666666666667</v>
      </c>
      <c r="M219" s="104">
        <f t="shared" ref="M219:M265" si="36">M218+L219</f>
        <v>3211.2000000000025</v>
      </c>
      <c r="N219" s="98">
        <f>_xlfn.NUMBERVALUE('Team Exchange Arrival Times'!$C$15)</f>
        <v>8</v>
      </c>
      <c r="O219" s="98">
        <f>_xlfn.NUMBERVALUE('Team Exchange Arrival Times'!$D$15)</f>
        <v>0</v>
      </c>
      <c r="P219" s="104">
        <f t="shared" si="32"/>
        <v>8</v>
      </c>
      <c r="Q219" s="97">
        <f t="shared" si="33"/>
        <v>1728</v>
      </c>
      <c r="R219" s="97">
        <v>3895.0666666666748</v>
      </c>
      <c r="S219" s="99" t="b">
        <f t="shared" si="34"/>
        <v>0</v>
      </c>
      <c r="T219" s="125">
        <f t="shared" si="30"/>
        <v>0</v>
      </c>
      <c r="U219" s="86"/>
    </row>
    <row r="220" spans="9:21">
      <c r="I220" s="85">
        <f t="shared" si="31"/>
        <v>21.700000000000038</v>
      </c>
      <c r="J220" s="86">
        <v>14</v>
      </c>
      <c r="K220" s="86">
        <v>52</v>
      </c>
      <c r="L220" s="104">
        <f t="shared" si="35"/>
        <v>14.866666666666667</v>
      </c>
      <c r="M220" s="104">
        <f t="shared" si="36"/>
        <v>3226.0666666666693</v>
      </c>
      <c r="N220" s="98">
        <f>_xlfn.NUMBERVALUE('Team Exchange Arrival Times'!$C$15)</f>
        <v>8</v>
      </c>
      <c r="O220" s="98">
        <f>_xlfn.NUMBERVALUE('Team Exchange Arrival Times'!$D$15)</f>
        <v>0</v>
      </c>
      <c r="P220" s="104">
        <f t="shared" si="32"/>
        <v>8</v>
      </c>
      <c r="Q220" s="97">
        <f t="shared" si="33"/>
        <v>1736</v>
      </c>
      <c r="R220" s="97">
        <v>3895.0666666666748</v>
      </c>
      <c r="S220" s="99" t="b">
        <f t="shared" si="34"/>
        <v>0</v>
      </c>
      <c r="T220" s="125">
        <f t="shared" si="30"/>
        <v>0</v>
      </c>
      <c r="U220" s="86"/>
    </row>
    <row r="221" spans="9:21">
      <c r="I221" s="85">
        <f t="shared" si="31"/>
        <v>21.80000000000004</v>
      </c>
      <c r="J221" s="86">
        <v>14</v>
      </c>
      <c r="K221" s="86">
        <v>52</v>
      </c>
      <c r="L221" s="104">
        <f t="shared" si="35"/>
        <v>14.866666666666667</v>
      </c>
      <c r="M221" s="104">
        <f t="shared" si="36"/>
        <v>3240.9333333333361</v>
      </c>
      <c r="N221" s="98">
        <f>_xlfn.NUMBERVALUE('Team Exchange Arrival Times'!$C$15)</f>
        <v>8</v>
      </c>
      <c r="O221" s="98">
        <f>_xlfn.NUMBERVALUE('Team Exchange Arrival Times'!$D$15)</f>
        <v>0</v>
      </c>
      <c r="P221" s="104">
        <f t="shared" si="32"/>
        <v>8</v>
      </c>
      <c r="Q221" s="97">
        <f t="shared" si="33"/>
        <v>1744</v>
      </c>
      <c r="R221" s="97">
        <v>3895.0666666666748</v>
      </c>
      <c r="S221" s="99" t="b">
        <f t="shared" si="34"/>
        <v>0</v>
      </c>
      <c r="T221" s="125">
        <f t="shared" si="30"/>
        <v>0</v>
      </c>
      <c r="U221" s="86"/>
    </row>
    <row r="222" spans="9:21">
      <c r="I222" s="85">
        <f t="shared" si="31"/>
        <v>21.900000000000041</v>
      </c>
      <c r="J222" s="86">
        <v>14</v>
      </c>
      <c r="K222" s="86">
        <v>52</v>
      </c>
      <c r="L222" s="104">
        <f t="shared" si="35"/>
        <v>14.866666666666667</v>
      </c>
      <c r="M222" s="104">
        <f t="shared" si="36"/>
        <v>3255.8000000000029</v>
      </c>
      <c r="N222" s="98">
        <f>_xlfn.NUMBERVALUE('Team Exchange Arrival Times'!$C$15)</f>
        <v>8</v>
      </c>
      <c r="O222" s="98">
        <f>_xlfn.NUMBERVALUE('Team Exchange Arrival Times'!$D$15)</f>
        <v>0</v>
      </c>
      <c r="P222" s="104">
        <f t="shared" si="32"/>
        <v>8</v>
      </c>
      <c r="Q222" s="97">
        <f t="shared" si="33"/>
        <v>1752</v>
      </c>
      <c r="R222" s="97">
        <v>3895.0666666666748</v>
      </c>
      <c r="S222" s="99" t="b">
        <f t="shared" si="34"/>
        <v>0</v>
      </c>
      <c r="T222" s="125">
        <f t="shared" si="30"/>
        <v>0</v>
      </c>
      <c r="U222" s="86"/>
    </row>
    <row r="223" spans="9:21">
      <c r="I223" s="85">
        <f t="shared" si="31"/>
        <v>22.000000000000043</v>
      </c>
      <c r="J223" s="86">
        <v>14</v>
      </c>
      <c r="K223" s="86">
        <v>52</v>
      </c>
      <c r="L223" s="104">
        <f t="shared" si="35"/>
        <v>14.866666666666667</v>
      </c>
      <c r="M223" s="104">
        <f t="shared" si="36"/>
        <v>3270.6666666666697</v>
      </c>
      <c r="N223" s="98">
        <f>_xlfn.NUMBERVALUE('Team Exchange Arrival Times'!$C$15)</f>
        <v>8</v>
      </c>
      <c r="O223" s="98">
        <f>_xlfn.NUMBERVALUE('Team Exchange Arrival Times'!$D$15)</f>
        <v>0</v>
      </c>
      <c r="P223" s="104">
        <f t="shared" si="32"/>
        <v>8</v>
      </c>
      <c r="Q223" s="97">
        <f t="shared" si="33"/>
        <v>1760</v>
      </c>
      <c r="R223" s="97">
        <v>3895.0666666666748</v>
      </c>
      <c r="S223" s="99" t="b">
        <f t="shared" si="34"/>
        <v>0</v>
      </c>
      <c r="T223" s="125">
        <f t="shared" si="30"/>
        <v>0</v>
      </c>
      <c r="U223" s="86"/>
    </row>
    <row r="224" spans="9:21">
      <c r="I224" s="85">
        <f t="shared" si="31"/>
        <v>22.100000000000044</v>
      </c>
      <c r="J224" s="86">
        <v>14</v>
      </c>
      <c r="K224" s="86">
        <v>52</v>
      </c>
      <c r="L224" s="104">
        <f t="shared" si="35"/>
        <v>14.866666666666667</v>
      </c>
      <c r="M224" s="104">
        <f t="shared" si="36"/>
        <v>3285.5333333333365</v>
      </c>
      <c r="N224" s="98">
        <f>_xlfn.NUMBERVALUE('Team Exchange Arrival Times'!$C$15)</f>
        <v>8</v>
      </c>
      <c r="O224" s="98">
        <f>_xlfn.NUMBERVALUE('Team Exchange Arrival Times'!$D$15)</f>
        <v>0</v>
      </c>
      <c r="P224" s="104">
        <f t="shared" si="32"/>
        <v>8</v>
      </c>
      <c r="Q224" s="97">
        <f t="shared" si="33"/>
        <v>1768</v>
      </c>
      <c r="R224" s="97">
        <v>3895.0666666666748</v>
      </c>
      <c r="S224" s="99" t="b">
        <f t="shared" si="34"/>
        <v>0</v>
      </c>
      <c r="T224" s="125">
        <f t="shared" si="30"/>
        <v>0</v>
      </c>
      <c r="U224" s="86"/>
    </row>
    <row r="225" spans="9:21">
      <c r="I225" s="85">
        <f t="shared" si="31"/>
        <v>22.200000000000045</v>
      </c>
      <c r="J225" s="86">
        <v>14</v>
      </c>
      <c r="K225" s="86">
        <v>52</v>
      </c>
      <c r="L225" s="104">
        <f t="shared" si="35"/>
        <v>14.866666666666667</v>
      </c>
      <c r="M225" s="104">
        <f t="shared" si="36"/>
        <v>3300.4000000000033</v>
      </c>
      <c r="N225" s="98">
        <f>_xlfn.NUMBERVALUE('Team Exchange Arrival Times'!$C$15)</f>
        <v>8</v>
      </c>
      <c r="O225" s="98">
        <f>_xlfn.NUMBERVALUE('Team Exchange Arrival Times'!$D$15)</f>
        <v>0</v>
      </c>
      <c r="P225" s="104">
        <f t="shared" si="32"/>
        <v>8</v>
      </c>
      <c r="Q225" s="97">
        <f t="shared" si="33"/>
        <v>1776</v>
      </c>
      <c r="R225" s="97">
        <v>3895.0666666666748</v>
      </c>
      <c r="S225" s="99" t="b">
        <f t="shared" si="34"/>
        <v>0</v>
      </c>
      <c r="T225" s="125">
        <f t="shared" si="30"/>
        <v>0</v>
      </c>
      <c r="U225" s="86"/>
    </row>
    <row r="226" spans="9:21">
      <c r="I226" s="85">
        <f t="shared" si="31"/>
        <v>22.300000000000047</v>
      </c>
      <c r="J226" s="86">
        <v>14</v>
      </c>
      <c r="K226" s="86">
        <v>52</v>
      </c>
      <c r="L226" s="104">
        <f t="shared" si="35"/>
        <v>14.866666666666667</v>
      </c>
      <c r="M226" s="104">
        <f t="shared" si="36"/>
        <v>3315.2666666666701</v>
      </c>
      <c r="N226" s="98">
        <f>_xlfn.NUMBERVALUE('Team Exchange Arrival Times'!$C$15)</f>
        <v>8</v>
      </c>
      <c r="O226" s="98">
        <f>_xlfn.NUMBERVALUE('Team Exchange Arrival Times'!$D$15)</f>
        <v>0</v>
      </c>
      <c r="P226" s="104">
        <f t="shared" si="32"/>
        <v>8</v>
      </c>
      <c r="Q226" s="97">
        <f t="shared" si="33"/>
        <v>1784</v>
      </c>
      <c r="R226" s="97">
        <v>3895.0666666666748</v>
      </c>
      <c r="S226" s="99" t="b">
        <f t="shared" si="34"/>
        <v>0</v>
      </c>
      <c r="T226" s="125">
        <f t="shared" si="30"/>
        <v>0</v>
      </c>
      <c r="U226" s="86"/>
    </row>
    <row r="227" spans="9:21">
      <c r="I227" s="85">
        <f t="shared" si="31"/>
        <v>22.400000000000048</v>
      </c>
      <c r="J227" s="86">
        <v>14</v>
      </c>
      <c r="K227" s="86">
        <v>52</v>
      </c>
      <c r="L227" s="104">
        <f t="shared" si="35"/>
        <v>14.866666666666667</v>
      </c>
      <c r="M227" s="104">
        <f t="shared" si="36"/>
        <v>3330.1333333333369</v>
      </c>
      <c r="N227" s="98">
        <f>_xlfn.NUMBERVALUE('Team Exchange Arrival Times'!$C$15)</f>
        <v>8</v>
      </c>
      <c r="O227" s="98">
        <f>_xlfn.NUMBERVALUE('Team Exchange Arrival Times'!$D$15)</f>
        <v>0</v>
      </c>
      <c r="P227" s="104">
        <f t="shared" si="32"/>
        <v>8</v>
      </c>
      <c r="Q227" s="97">
        <f t="shared" si="33"/>
        <v>1792</v>
      </c>
      <c r="R227" s="97">
        <v>3895.0666666666748</v>
      </c>
      <c r="S227" s="99" t="b">
        <f t="shared" si="34"/>
        <v>0</v>
      </c>
      <c r="T227" s="125">
        <f t="shared" si="30"/>
        <v>0</v>
      </c>
      <c r="U227" s="86"/>
    </row>
    <row r="228" spans="9:21">
      <c r="I228" s="85">
        <f t="shared" si="31"/>
        <v>22.50000000000005</v>
      </c>
      <c r="J228" s="86">
        <v>14</v>
      </c>
      <c r="K228" s="86">
        <v>52</v>
      </c>
      <c r="L228" s="104">
        <f t="shared" si="35"/>
        <v>14.866666666666667</v>
      </c>
      <c r="M228" s="104">
        <f t="shared" si="36"/>
        <v>3345.0000000000036</v>
      </c>
      <c r="N228" s="98">
        <f>_xlfn.NUMBERVALUE('Team Exchange Arrival Times'!$C$15)</f>
        <v>8</v>
      </c>
      <c r="O228" s="98">
        <f>_xlfn.NUMBERVALUE('Team Exchange Arrival Times'!$D$15)</f>
        <v>0</v>
      </c>
      <c r="P228" s="104">
        <f t="shared" si="32"/>
        <v>8</v>
      </c>
      <c r="Q228" s="97">
        <f t="shared" si="33"/>
        <v>1800</v>
      </c>
      <c r="R228" s="97">
        <v>3895.0666666666748</v>
      </c>
      <c r="S228" s="99" t="b">
        <f t="shared" si="34"/>
        <v>0</v>
      </c>
      <c r="T228" s="125">
        <f t="shared" si="30"/>
        <v>0</v>
      </c>
      <c r="U228" s="86"/>
    </row>
    <row r="229" spans="9:21">
      <c r="I229" s="85">
        <f t="shared" si="31"/>
        <v>22.600000000000051</v>
      </c>
      <c r="J229" s="86">
        <v>14</v>
      </c>
      <c r="K229" s="86">
        <v>52</v>
      </c>
      <c r="L229" s="104">
        <f t="shared" si="35"/>
        <v>14.866666666666667</v>
      </c>
      <c r="M229" s="104">
        <f t="shared" si="36"/>
        <v>3359.8666666666704</v>
      </c>
      <c r="N229" s="98">
        <f>_xlfn.NUMBERVALUE('Team Exchange Arrival Times'!$C$15)</f>
        <v>8</v>
      </c>
      <c r="O229" s="98">
        <f>_xlfn.NUMBERVALUE('Team Exchange Arrival Times'!$D$15)</f>
        <v>0</v>
      </c>
      <c r="P229" s="104">
        <f t="shared" si="32"/>
        <v>8</v>
      </c>
      <c r="Q229" s="97">
        <f t="shared" si="33"/>
        <v>1808</v>
      </c>
      <c r="R229" s="97">
        <v>3895.0666666666748</v>
      </c>
      <c r="S229" s="99" t="b">
        <f t="shared" si="34"/>
        <v>0</v>
      </c>
      <c r="T229" s="125">
        <f t="shared" si="30"/>
        <v>0</v>
      </c>
      <c r="U229" s="86"/>
    </row>
    <row r="230" spans="9:21">
      <c r="I230" s="85">
        <f t="shared" si="31"/>
        <v>22.700000000000053</v>
      </c>
      <c r="J230" s="86">
        <v>14</v>
      </c>
      <c r="K230" s="86">
        <v>52</v>
      </c>
      <c r="L230" s="104">
        <f t="shared" si="35"/>
        <v>14.866666666666667</v>
      </c>
      <c r="M230" s="104">
        <f t="shared" si="36"/>
        <v>3374.7333333333372</v>
      </c>
      <c r="N230" s="98">
        <f>_xlfn.NUMBERVALUE('Team Exchange Arrival Times'!$C$15)</f>
        <v>8</v>
      </c>
      <c r="O230" s="98">
        <f>_xlfn.NUMBERVALUE('Team Exchange Arrival Times'!$D$15)</f>
        <v>0</v>
      </c>
      <c r="P230" s="104">
        <f t="shared" si="32"/>
        <v>8</v>
      </c>
      <c r="Q230" s="97">
        <f t="shared" si="33"/>
        <v>1816</v>
      </c>
      <c r="R230" s="97">
        <v>3895.0666666666748</v>
      </c>
      <c r="S230" s="99" t="b">
        <f t="shared" si="34"/>
        <v>0</v>
      </c>
      <c r="T230" s="125">
        <f t="shared" si="30"/>
        <v>0</v>
      </c>
      <c r="U230" s="86"/>
    </row>
    <row r="231" spans="9:21">
      <c r="I231" s="85">
        <f t="shared" si="31"/>
        <v>22.800000000000054</v>
      </c>
      <c r="J231" s="86">
        <v>14</v>
      </c>
      <c r="K231" s="86">
        <v>52</v>
      </c>
      <c r="L231" s="104">
        <f t="shared" si="35"/>
        <v>14.866666666666667</v>
      </c>
      <c r="M231" s="104">
        <f t="shared" si="36"/>
        <v>3389.600000000004</v>
      </c>
      <c r="N231" s="98">
        <f>_xlfn.NUMBERVALUE('Team Exchange Arrival Times'!$C$15)</f>
        <v>8</v>
      </c>
      <c r="O231" s="98">
        <f>_xlfn.NUMBERVALUE('Team Exchange Arrival Times'!$D$15)</f>
        <v>0</v>
      </c>
      <c r="P231" s="104">
        <f t="shared" si="32"/>
        <v>8</v>
      </c>
      <c r="Q231" s="97">
        <f t="shared" si="33"/>
        <v>1824</v>
      </c>
      <c r="R231" s="97">
        <v>3895.0666666666748</v>
      </c>
      <c r="S231" s="99" t="b">
        <f t="shared" si="34"/>
        <v>0</v>
      </c>
      <c r="T231" s="125">
        <f t="shared" si="30"/>
        <v>0</v>
      </c>
      <c r="U231" s="86"/>
    </row>
    <row r="232" spans="9:21">
      <c r="I232" s="85">
        <f t="shared" si="31"/>
        <v>22.900000000000055</v>
      </c>
      <c r="J232" s="86">
        <v>14</v>
      </c>
      <c r="K232" s="86">
        <v>52</v>
      </c>
      <c r="L232" s="104">
        <f t="shared" si="35"/>
        <v>14.866666666666667</v>
      </c>
      <c r="M232" s="104">
        <f t="shared" si="36"/>
        <v>3404.4666666666708</v>
      </c>
      <c r="N232" s="98">
        <f>_xlfn.NUMBERVALUE('Team Exchange Arrival Times'!$C$15)</f>
        <v>8</v>
      </c>
      <c r="O232" s="98">
        <f>_xlfn.NUMBERVALUE('Team Exchange Arrival Times'!$D$15)</f>
        <v>0</v>
      </c>
      <c r="P232" s="104">
        <f t="shared" si="32"/>
        <v>8</v>
      </c>
      <c r="Q232" s="97">
        <f t="shared" si="33"/>
        <v>1832</v>
      </c>
      <c r="R232" s="97">
        <v>3895.0666666666748</v>
      </c>
      <c r="S232" s="99" t="b">
        <f t="shared" si="34"/>
        <v>0</v>
      </c>
      <c r="T232" s="125">
        <f t="shared" si="30"/>
        <v>0</v>
      </c>
      <c r="U232" s="86"/>
    </row>
    <row r="233" spans="9:21">
      <c r="I233" s="85">
        <f t="shared" si="31"/>
        <v>23.000000000000057</v>
      </c>
      <c r="J233" s="86">
        <v>14</v>
      </c>
      <c r="K233" s="86">
        <v>52</v>
      </c>
      <c r="L233" s="104">
        <f t="shared" si="35"/>
        <v>14.866666666666667</v>
      </c>
      <c r="M233" s="104">
        <f t="shared" si="36"/>
        <v>3419.3333333333376</v>
      </c>
      <c r="N233" s="98">
        <f>_xlfn.NUMBERVALUE('Team Exchange Arrival Times'!$C$15)</f>
        <v>8</v>
      </c>
      <c r="O233" s="98">
        <f>_xlfn.NUMBERVALUE('Team Exchange Arrival Times'!$D$15)</f>
        <v>0</v>
      </c>
      <c r="P233" s="104">
        <f t="shared" si="32"/>
        <v>8</v>
      </c>
      <c r="Q233" s="97">
        <f t="shared" si="33"/>
        <v>1840</v>
      </c>
      <c r="R233" s="97">
        <v>3895.0666666666748</v>
      </c>
      <c r="S233" s="99" t="b">
        <f t="shared" si="34"/>
        <v>0</v>
      </c>
      <c r="T233" s="125">
        <f t="shared" si="30"/>
        <v>0</v>
      </c>
      <c r="U233" s="86"/>
    </row>
    <row r="234" spans="9:21">
      <c r="I234" s="85">
        <f t="shared" si="31"/>
        <v>23.100000000000058</v>
      </c>
      <c r="J234" s="86">
        <v>14</v>
      </c>
      <c r="K234" s="86">
        <v>52</v>
      </c>
      <c r="L234" s="104">
        <f t="shared" si="35"/>
        <v>14.866666666666667</v>
      </c>
      <c r="M234" s="104">
        <f t="shared" si="36"/>
        <v>3434.2000000000044</v>
      </c>
      <c r="N234" s="98">
        <f>_xlfn.NUMBERVALUE('Team Exchange Arrival Times'!$C$15)</f>
        <v>8</v>
      </c>
      <c r="O234" s="98">
        <f>_xlfn.NUMBERVALUE('Team Exchange Arrival Times'!$D$15)</f>
        <v>0</v>
      </c>
      <c r="P234" s="104">
        <f t="shared" si="32"/>
        <v>8</v>
      </c>
      <c r="Q234" s="97">
        <f t="shared" si="33"/>
        <v>1848</v>
      </c>
      <c r="R234" s="97">
        <v>3895.0666666666748</v>
      </c>
      <c r="S234" s="99" t="b">
        <f t="shared" si="34"/>
        <v>0</v>
      </c>
      <c r="T234" s="125">
        <f t="shared" si="30"/>
        <v>0</v>
      </c>
      <c r="U234" s="86"/>
    </row>
    <row r="235" spans="9:21">
      <c r="I235" s="85">
        <f t="shared" si="31"/>
        <v>23.20000000000006</v>
      </c>
      <c r="J235" s="86">
        <v>14</v>
      </c>
      <c r="K235" s="86">
        <v>52</v>
      </c>
      <c r="L235" s="104">
        <f t="shared" si="35"/>
        <v>14.866666666666667</v>
      </c>
      <c r="M235" s="104">
        <f t="shared" si="36"/>
        <v>3449.0666666666712</v>
      </c>
      <c r="N235" s="98">
        <f>_xlfn.NUMBERVALUE('Team Exchange Arrival Times'!$C$15)</f>
        <v>8</v>
      </c>
      <c r="O235" s="98">
        <f>_xlfn.NUMBERVALUE('Team Exchange Arrival Times'!$D$15)</f>
        <v>0</v>
      </c>
      <c r="P235" s="104">
        <f t="shared" si="32"/>
        <v>8</v>
      </c>
      <c r="Q235" s="97">
        <f t="shared" si="33"/>
        <v>1856</v>
      </c>
      <c r="R235" s="97">
        <v>3895.0666666666748</v>
      </c>
      <c r="S235" s="99" t="b">
        <f t="shared" si="34"/>
        <v>0</v>
      </c>
      <c r="T235" s="125">
        <f t="shared" si="30"/>
        <v>0</v>
      </c>
      <c r="U235" s="86"/>
    </row>
    <row r="236" spans="9:21">
      <c r="I236" s="85">
        <f t="shared" si="31"/>
        <v>23.300000000000061</v>
      </c>
      <c r="J236" s="86">
        <v>14</v>
      </c>
      <c r="K236" s="86">
        <v>52</v>
      </c>
      <c r="L236" s="104">
        <f t="shared" si="35"/>
        <v>14.866666666666667</v>
      </c>
      <c r="M236" s="104">
        <f t="shared" si="36"/>
        <v>3463.9333333333379</v>
      </c>
      <c r="N236" s="98">
        <f>_xlfn.NUMBERVALUE('Team Exchange Arrival Times'!$C$15)</f>
        <v>8</v>
      </c>
      <c r="O236" s="98">
        <f>_xlfn.NUMBERVALUE('Team Exchange Arrival Times'!$D$15)</f>
        <v>0</v>
      </c>
      <c r="P236" s="104">
        <f t="shared" si="32"/>
        <v>8</v>
      </c>
      <c r="Q236" s="97">
        <f t="shared" si="33"/>
        <v>1864</v>
      </c>
      <c r="R236" s="97">
        <v>3895.0666666666748</v>
      </c>
      <c r="S236" s="99" t="b">
        <f t="shared" si="34"/>
        <v>0</v>
      </c>
      <c r="T236" s="125">
        <f t="shared" si="30"/>
        <v>0</v>
      </c>
      <c r="U236" s="86"/>
    </row>
    <row r="237" spans="9:21">
      <c r="I237" s="85">
        <f t="shared" si="31"/>
        <v>23.400000000000063</v>
      </c>
      <c r="J237" s="86">
        <v>14</v>
      </c>
      <c r="K237" s="86">
        <v>52</v>
      </c>
      <c r="L237" s="104">
        <f t="shared" si="35"/>
        <v>14.866666666666667</v>
      </c>
      <c r="M237" s="104">
        <f t="shared" si="36"/>
        <v>3478.8000000000047</v>
      </c>
      <c r="N237" s="98">
        <f>_xlfn.NUMBERVALUE('Team Exchange Arrival Times'!$C$15)</f>
        <v>8</v>
      </c>
      <c r="O237" s="98">
        <f>_xlfn.NUMBERVALUE('Team Exchange Arrival Times'!$D$15)</f>
        <v>0</v>
      </c>
      <c r="P237" s="104">
        <f t="shared" si="32"/>
        <v>8</v>
      </c>
      <c r="Q237" s="97">
        <f t="shared" si="33"/>
        <v>1872</v>
      </c>
      <c r="R237" s="97">
        <v>3895.0666666666748</v>
      </c>
      <c r="S237" s="99" t="b">
        <f t="shared" si="34"/>
        <v>0</v>
      </c>
      <c r="T237" s="125">
        <f t="shared" si="30"/>
        <v>0</v>
      </c>
      <c r="U237" s="86"/>
    </row>
    <row r="238" spans="9:21">
      <c r="I238" s="85">
        <f t="shared" si="31"/>
        <v>23.500000000000064</v>
      </c>
      <c r="J238" s="86">
        <v>14</v>
      </c>
      <c r="K238" s="86">
        <v>52</v>
      </c>
      <c r="L238" s="104">
        <f t="shared" si="35"/>
        <v>14.866666666666667</v>
      </c>
      <c r="M238" s="104">
        <f t="shared" si="36"/>
        <v>3493.6666666666715</v>
      </c>
      <c r="N238" s="98">
        <f>_xlfn.NUMBERVALUE('Team Exchange Arrival Times'!$C$15)</f>
        <v>8</v>
      </c>
      <c r="O238" s="98">
        <f>_xlfn.NUMBERVALUE('Team Exchange Arrival Times'!$D$15)</f>
        <v>0</v>
      </c>
      <c r="P238" s="104">
        <f t="shared" si="32"/>
        <v>8</v>
      </c>
      <c r="Q238" s="97">
        <f t="shared" si="33"/>
        <v>1880</v>
      </c>
      <c r="R238" s="97">
        <v>3895.0666666666748</v>
      </c>
      <c r="S238" s="99" t="b">
        <f t="shared" si="34"/>
        <v>0</v>
      </c>
      <c r="T238" s="125">
        <f t="shared" si="30"/>
        <v>0</v>
      </c>
      <c r="U238" s="86"/>
    </row>
    <row r="239" spans="9:21">
      <c r="I239" s="85">
        <f t="shared" si="31"/>
        <v>23.600000000000065</v>
      </c>
      <c r="J239" s="86">
        <v>14</v>
      </c>
      <c r="K239" s="86">
        <v>52</v>
      </c>
      <c r="L239" s="104">
        <f t="shared" si="35"/>
        <v>14.866666666666667</v>
      </c>
      <c r="M239" s="104">
        <f t="shared" si="36"/>
        <v>3508.5333333333383</v>
      </c>
      <c r="N239" s="98">
        <f>_xlfn.NUMBERVALUE('Team Exchange Arrival Times'!$C$15)</f>
        <v>8</v>
      </c>
      <c r="O239" s="98">
        <f>_xlfn.NUMBERVALUE('Team Exchange Arrival Times'!$D$15)</f>
        <v>0</v>
      </c>
      <c r="P239" s="104">
        <f t="shared" si="32"/>
        <v>8</v>
      </c>
      <c r="Q239" s="97">
        <f t="shared" si="33"/>
        <v>1888</v>
      </c>
      <c r="R239" s="97">
        <v>3895.0666666666748</v>
      </c>
      <c r="S239" s="99" t="b">
        <f t="shared" si="34"/>
        <v>0</v>
      </c>
      <c r="T239" s="125">
        <f t="shared" si="30"/>
        <v>0</v>
      </c>
      <c r="U239" s="86"/>
    </row>
    <row r="240" spans="9:21">
      <c r="I240" s="85">
        <f t="shared" si="31"/>
        <v>23.700000000000067</v>
      </c>
      <c r="J240" s="86">
        <v>14</v>
      </c>
      <c r="K240" s="86">
        <v>52</v>
      </c>
      <c r="L240" s="104">
        <f t="shared" si="35"/>
        <v>14.866666666666667</v>
      </c>
      <c r="M240" s="104">
        <f t="shared" si="36"/>
        <v>3523.4000000000051</v>
      </c>
      <c r="N240" s="98">
        <f>_xlfn.NUMBERVALUE('Team Exchange Arrival Times'!$C$15)</f>
        <v>8</v>
      </c>
      <c r="O240" s="98">
        <f>_xlfn.NUMBERVALUE('Team Exchange Arrival Times'!$D$15)</f>
        <v>0</v>
      </c>
      <c r="P240" s="104">
        <f t="shared" si="32"/>
        <v>8</v>
      </c>
      <c r="Q240" s="97">
        <f t="shared" si="33"/>
        <v>1896</v>
      </c>
      <c r="R240" s="97">
        <v>3895.0666666666748</v>
      </c>
      <c r="S240" s="99" t="b">
        <f t="shared" si="34"/>
        <v>0</v>
      </c>
      <c r="T240" s="125">
        <f t="shared" si="30"/>
        <v>0</v>
      </c>
      <c r="U240" s="86"/>
    </row>
    <row r="241" spans="9:21">
      <c r="I241" s="85">
        <f t="shared" si="31"/>
        <v>23.800000000000068</v>
      </c>
      <c r="J241" s="86">
        <v>14</v>
      </c>
      <c r="K241" s="86">
        <v>52</v>
      </c>
      <c r="L241" s="104">
        <f t="shared" si="35"/>
        <v>14.866666666666667</v>
      </c>
      <c r="M241" s="104">
        <f t="shared" si="36"/>
        <v>3538.2666666666719</v>
      </c>
      <c r="N241" s="98">
        <f>_xlfn.NUMBERVALUE('Team Exchange Arrival Times'!$C$15)</f>
        <v>8</v>
      </c>
      <c r="O241" s="98">
        <f>_xlfn.NUMBERVALUE('Team Exchange Arrival Times'!$D$15)</f>
        <v>0</v>
      </c>
      <c r="P241" s="104">
        <f t="shared" si="32"/>
        <v>8</v>
      </c>
      <c r="Q241" s="97">
        <f t="shared" si="33"/>
        <v>1904</v>
      </c>
      <c r="R241" s="97">
        <v>3895.0666666666748</v>
      </c>
      <c r="S241" s="99" t="b">
        <f t="shared" si="34"/>
        <v>0</v>
      </c>
      <c r="T241" s="125">
        <f t="shared" si="30"/>
        <v>0</v>
      </c>
      <c r="U241" s="86"/>
    </row>
    <row r="242" spans="9:21">
      <c r="I242" s="85">
        <f t="shared" si="31"/>
        <v>23.90000000000007</v>
      </c>
      <c r="J242" s="86">
        <v>14</v>
      </c>
      <c r="K242" s="86">
        <v>52</v>
      </c>
      <c r="L242" s="104">
        <f t="shared" si="35"/>
        <v>14.866666666666667</v>
      </c>
      <c r="M242" s="104">
        <f t="shared" si="36"/>
        <v>3553.1333333333387</v>
      </c>
      <c r="N242" s="98">
        <f>_xlfn.NUMBERVALUE('Team Exchange Arrival Times'!$C$15)</f>
        <v>8</v>
      </c>
      <c r="O242" s="98">
        <f>_xlfn.NUMBERVALUE('Team Exchange Arrival Times'!$D$15)</f>
        <v>0</v>
      </c>
      <c r="P242" s="104">
        <f t="shared" si="32"/>
        <v>8</v>
      </c>
      <c r="Q242" s="97">
        <f t="shared" si="33"/>
        <v>1912</v>
      </c>
      <c r="R242" s="97">
        <v>3895.0666666666748</v>
      </c>
      <c r="S242" s="99" t="b">
        <f t="shared" si="34"/>
        <v>0</v>
      </c>
      <c r="T242" s="125">
        <f t="shared" si="30"/>
        <v>0</v>
      </c>
      <c r="U242" s="86"/>
    </row>
    <row r="243" spans="9:21">
      <c r="I243" s="85">
        <f t="shared" si="31"/>
        <v>24.000000000000071</v>
      </c>
      <c r="J243" s="86">
        <v>14</v>
      </c>
      <c r="K243" s="86">
        <v>52</v>
      </c>
      <c r="L243" s="104">
        <f t="shared" si="35"/>
        <v>14.866666666666667</v>
      </c>
      <c r="M243" s="104">
        <f t="shared" si="36"/>
        <v>3568.0000000000055</v>
      </c>
      <c r="N243" s="98">
        <f>_xlfn.NUMBERVALUE('Team Exchange Arrival Times'!$C$15)</f>
        <v>8</v>
      </c>
      <c r="O243" s="98">
        <f>_xlfn.NUMBERVALUE('Team Exchange Arrival Times'!$D$15)</f>
        <v>0</v>
      </c>
      <c r="P243" s="104">
        <f t="shared" si="32"/>
        <v>8</v>
      </c>
      <c r="Q243" s="97">
        <f t="shared" si="33"/>
        <v>1920</v>
      </c>
      <c r="R243" s="97">
        <v>3895.0666666666748</v>
      </c>
      <c r="S243" s="99" t="b">
        <f t="shared" si="34"/>
        <v>0</v>
      </c>
      <c r="T243" s="125">
        <f t="shared" si="30"/>
        <v>0</v>
      </c>
      <c r="U243" s="86"/>
    </row>
    <row r="244" spans="9:21">
      <c r="I244" s="85">
        <f t="shared" si="31"/>
        <v>24.100000000000072</v>
      </c>
      <c r="J244" s="86">
        <v>14</v>
      </c>
      <c r="K244" s="86">
        <v>52</v>
      </c>
      <c r="L244" s="104">
        <f t="shared" si="35"/>
        <v>14.866666666666667</v>
      </c>
      <c r="M244" s="104">
        <f t="shared" si="36"/>
        <v>3582.8666666666722</v>
      </c>
      <c r="N244" s="98">
        <f>_xlfn.NUMBERVALUE('Team Exchange Arrival Times'!$C$15)</f>
        <v>8</v>
      </c>
      <c r="O244" s="98">
        <f>_xlfn.NUMBERVALUE('Team Exchange Arrival Times'!$D$15)</f>
        <v>0</v>
      </c>
      <c r="P244" s="104">
        <f t="shared" si="32"/>
        <v>8</v>
      </c>
      <c r="Q244" s="97">
        <f t="shared" si="33"/>
        <v>1928</v>
      </c>
      <c r="R244" s="97">
        <v>3895.0666666666748</v>
      </c>
      <c r="S244" s="99" t="b">
        <f t="shared" si="34"/>
        <v>0</v>
      </c>
      <c r="T244" s="125">
        <f t="shared" si="30"/>
        <v>0</v>
      </c>
      <c r="U244" s="86"/>
    </row>
    <row r="245" spans="9:21">
      <c r="I245" s="85">
        <f t="shared" si="31"/>
        <v>24.200000000000074</v>
      </c>
      <c r="J245" s="86">
        <v>14</v>
      </c>
      <c r="K245" s="86">
        <v>52</v>
      </c>
      <c r="L245" s="104">
        <f t="shared" si="35"/>
        <v>14.866666666666667</v>
      </c>
      <c r="M245" s="104">
        <f t="shared" si="36"/>
        <v>3597.733333333339</v>
      </c>
      <c r="N245" s="98">
        <f>_xlfn.NUMBERVALUE('Team Exchange Arrival Times'!$C$15)</f>
        <v>8</v>
      </c>
      <c r="O245" s="98">
        <f>_xlfn.NUMBERVALUE('Team Exchange Arrival Times'!$D$15)</f>
        <v>0</v>
      </c>
      <c r="P245" s="104">
        <f t="shared" si="32"/>
        <v>8</v>
      </c>
      <c r="Q245" s="97">
        <f t="shared" si="33"/>
        <v>1936</v>
      </c>
      <c r="R245" s="97">
        <v>3895.0666666666748</v>
      </c>
      <c r="S245" s="99" t="b">
        <f t="shared" si="34"/>
        <v>0</v>
      </c>
      <c r="T245" s="125">
        <f t="shared" si="30"/>
        <v>0</v>
      </c>
      <c r="U245" s="86"/>
    </row>
    <row r="246" spans="9:21">
      <c r="I246" s="85">
        <f t="shared" si="31"/>
        <v>24.300000000000075</v>
      </c>
      <c r="J246" s="86">
        <v>14</v>
      </c>
      <c r="K246" s="86">
        <v>52</v>
      </c>
      <c r="L246" s="104">
        <f t="shared" si="35"/>
        <v>14.866666666666667</v>
      </c>
      <c r="M246" s="104">
        <f t="shared" si="36"/>
        <v>3612.6000000000058</v>
      </c>
      <c r="N246" s="98">
        <f>_xlfn.NUMBERVALUE('Team Exchange Arrival Times'!$C$15)</f>
        <v>8</v>
      </c>
      <c r="O246" s="98">
        <f>_xlfn.NUMBERVALUE('Team Exchange Arrival Times'!$D$15)</f>
        <v>0</v>
      </c>
      <c r="P246" s="104">
        <f t="shared" si="32"/>
        <v>8</v>
      </c>
      <c r="Q246" s="97">
        <f t="shared" si="33"/>
        <v>1944</v>
      </c>
      <c r="R246" s="97">
        <v>3895.0666666666748</v>
      </c>
      <c r="S246" s="99" t="b">
        <f t="shared" si="34"/>
        <v>0</v>
      </c>
      <c r="T246" s="125">
        <f t="shared" si="30"/>
        <v>0</v>
      </c>
      <c r="U246" s="86"/>
    </row>
    <row r="247" spans="9:21">
      <c r="I247" s="85">
        <f t="shared" si="31"/>
        <v>24.400000000000077</v>
      </c>
      <c r="J247" s="86">
        <v>14</v>
      </c>
      <c r="K247" s="86">
        <v>52</v>
      </c>
      <c r="L247" s="104">
        <f t="shared" si="35"/>
        <v>14.866666666666667</v>
      </c>
      <c r="M247" s="104">
        <f t="shared" si="36"/>
        <v>3627.4666666666726</v>
      </c>
      <c r="N247" s="98">
        <f>_xlfn.NUMBERVALUE('Team Exchange Arrival Times'!$C$15)</f>
        <v>8</v>
      </c>
      <c r="O247" s="98">
        <f>_xlfn.NUMBERVALUE('Team Exchange Arrival Times'!$D$15)</f>
        <v>0</v>
      </c>
      <c r="P247" s="104">
        <f t="shared" si="32"/>
        <v>8</v>
      </c>
      <c r="Q247" s="97">
        <f t="shared" si="33"/>
        <v>1952</v>
      </c>
      <c r="R247" s="97">
        <v>3895.0666666666748</v>
      </c>
      <c r="S247" s="99" t="b">
        <f t="shared" si="34"/>
        <v>0</v>
      </c>
      <c r="T247" s="125">
        <f t="shared" si="30"/>
        <v>0</v>
      </c>
      <c r="U247" s="86"/>
    </row>
    <row r="248" spans="9:21">
      <c r="I248" s="85">
        <f t="shared" si="31"/>
        <v>24.500000000000078</v>
      </c>
      <c r="J248" s="86">
        <v>14</v>
      </c>
      <c r="K248" s="86">
        <v>52</v>
      </c>
      <c r="L248" s="104">
        <f t="shared" si="35"/>
        <v>14.866666666666667</v>
      </c>
      <c r="M248" s="104">
        <f t="shared" si="36"/>
        <v>3642.3333333333394</v>
      </c>
      <c r="N248" s="98">
        <f>_xlfn.NUMBERVALUE('Team Exchange Arrival Times'!$C$15)</f>
        <v>8</v>
      </c>
      <c r="O248" s="98">
        <f>_xlfn.NUMBERVALUE('Team Exchange Arrival Times'!$D$15)</f>
        <v>0</v>
      </c>
      <c r="P248" s="104">
        <f t="shared" si="32"/>
        <v>8</v>
      </c>
      <c r="Q248" s="97">
        <f t="shared" si="33"/>
        <v>1960</v>
      </c>
      <c r="R248" s="97">
        <v>3895.0666666666748</v>
      </c>
      <c r="S248" s="99" t="b">
        <f t="shared" si="34"/>
        <v>0</v>
      </c>
      <c r="T248" s="125">
        <f t="shared" si="30"/>
        <v>0</v>
      </c>
      <c r="U248" s="86"/>
    </row>
    <row r="249" spans="9:21">
      <c r="I249" s="85">
        <f t="shared" si="31"/>
        <v>24.60000000000008</v>
      </c>
      <c r="J249" s="86">
        <v>14</v>
      </c>
      <c r="K249" s="86">
        <v>52</v>
      </c>
      <c r="L249" s="104">
        <f t="shared" si="35"/>
        <v>14.866666666666667</v>
      </c>
      <c r="M249" s="104">
        <f t="shared" si="36"/>
        <v>3657.2000000000062</v>
      </c>
      <c r="N249" s="98">
        <f>_xlfn.NUMBERVALUE('Team Exchange Arrival Times'!$C$15)</f>
        <v>8</v>
      </c>
      <c r="O249" s="98">
        <f>_xlfn.NUMBERVALUE('Team Exchange Arrival Times'!$D$15)</f>
        <v>0</v>
      </c>
      <c r="P249" s="104">
        <f t="shared" si="32"/>
        <v>8</v>
      </c>
      <c r="Q249" s="97">
        <f t="shared" si="33"/>
        <v>1968</v>
      </c>
      <c r="R249" s="97">
        <v>3895.0666666666748</v>
      </c>
      <c r="S249" s="99" t="b">
        <f t="shared" si="34"/>
        <v>0</v>
      </c>
      <c r="T249" s="125">
        <f t="shared" si="30"/>
        <v>0</v>
      </c>
      <c r="U249" s="86"/>
    </row>
    <row r="250" spans="9:21">
      <c r="I250" s="85">
        <f t="shared" si="31"/>
        <v>24.700000000000081</v>
      </c>
      <c r="J250" s="86">
        <v>14</v>
      </c>
      <c r="K250" s="86">
        <v>52</v>
      </c>
      <c r="L250" s="104">
        <f t="shared" si="35"/>
        <v>14.866666666666667</v>
      </c>
      <c r="M250" s="104">
        <f t="shared" si="36"/>
        <v>3672.066666666673</v>
      </c>
      <c r="N250" s="98">
        <f>_xlfn.NUMBERVALUE('Team Exchange Arrival Times'!$C$15)</f>
        <v>8</v>
      </c>
      <c r="O250" s="98">
        <f>_xlfn.NUMBERVALUE('Team Exchange Arrival Times'!$D$15)</f>
        <v>0</v>
      </c>
      <c r="P250" s="104">
        <f t="shared" si="32"/>
        <v>8</v>
      </c>
      <c r="Q250" s="97">
        <f t="shared" si="33"/>
        <v>1976</v>
      </c>
      <c r="R250" s="97">
        <v>3895.0666666666748</v>
      </c>
      <c r="S250" s="99" t="b">
        <f t="shared" si="34"/>
        <v>0</v>
      </c>
      <c r="T250" s="125">
        <f t="shared" si="30"/>
        <v>0</v>
      </c>
      <c r="U250" s="86"/>
    </row>
    <row r="251" spans="9:21">
      <c r="I251" s="85">
        <f t="shared" si="31"/>
        <v>24.800000000000082</v>
      </c>
      <c r="J251" s="86">
        <v>14</v>
      </c>
      <c r="K251" s="86">
        <v>52</v>
      </c>
      <c r="L251" s="104">
        <f t="shared" si="35"/>
        <v>14.866666666666667</v>
      </c>
      <c r="M251" s="104">
        <f t="shared" si="36"/>
        <v>3686.9333333333398</v>
      </c>
      <c r="N251" s="98">
        <f>_xlfn.NUMBERVALUE('Team Exchange Arrival Times'!$C$15)</f>
        <v>8</v>
      </c>
      <c r="O251" s="98">
        <f>_xlfn.NUMBERVALUE('Team Exchange Arrival Times'!$D$15)</f>
        <v>0</v>
      </c>
      <c r="P251" s="104">
        <f t="shared" si="32"/>
        <v>8</v>
      </c>
      <c r="Q251" s="97">
        <f t="shared" si="33"/>
        <v>1984</v>
      </c>
      <c r="R251" s="97">
        <v>3895.0666666666748</v>
      </c>
      <c r="S251" s="99" t="b">
        <f t="shared" si="34"/>
        <v>0</v>
      </c>
      <c r="T251" s="125">
        <f t="shared" si="30"/>
        <v>0</v>
      </c>
      <c r="U251" s="86"/>
    </row>
    <row r="252" spans="9:21">
      <c r="I252" s="85">
        <f t="shared" si="31"/>
        <v>24.900000000000084</v>
      </c>
      <c r="J252" s="86">
        <v>14</v>
      </c>
      <c r="K252" s="86">
        <v>52</v>
      </c>
      <c r="L252" s="104">
        <f t="shared" si="35"/>
        <v>14.866666666666667</v>
      </c>
      <c r="M252" s="104">
        <f t="shared" si="36"/>
        <v>3701.8000000000065</v>
      </c>
      <c r="N252" s="98">
        <f>_xlfn.NUMBERVALUE('Team Exchange Arrival Times'!$C$15)</f>
        <v>8</v>
      </c>
      <c r="O252" s="98">
        <f>_xlfn.NUMBERVALUE('Team Exchange Arrival Times'!$D$15)</f>
        <v>0</v>
      </c>
      <c r="P252" s="104">
        <f t="shared" si="32"/>
        <v>8</v>
      </c>
      <c r="Q252" s="97">
        <f t="shared" si="33"/>
        <v>1992</v>
      </c>
      <c r="R252" s="97">
        <v>3895.0666666666748</v>
      </c>
      <c r="S252" s="99" t="b">
        <f t="shared" si="34"/>
        <v>0</v>
      </c>
      <c r="T252" s="125">
        <f t="shared" si="30"/>
        <v>0</v>
      </c>
      <c r="U252" s="86"/>
    </row>
    <row r="253" spans="9:21">
      <c r="I253" s="85">
        <f t="shared" si="31"/>
        <v>25.000000000000085</v>
      </c>
      <c r="J253" s="86">
        <v>14</v>
      </c>
      <c r="K253" s="86">
        <v>52</v>
      </c>
      <c r="L253" s="104">
        <f t="shared" si="35"/>
        <v>14.866666666666667</v>
      </c>
      <c r="M253" s="104">
        <f t="shared" si="36"/>
        <v>3716.6666666666733</v>
      </c>
      <c r="N253" s="98">
        <f>_xlfn.NUMBERVALUE('Team Exchange Arrival Times'!$C$15)</f>
        <v>8</v>
      </c>
      <c r="O253" s="98">
        <f>_xlfn.NUMBERVALUE('Team Exchange Arrival Times'!$D$15)</f>
        <v>0</v>
      </c>
      <c r="P253" s="104">
        <f t="shared" si="32"/>
        <v>8</v>
      </c>
      <c r="Q253" s="97">
        <f t="shared" si="33"/>
        <v>2000</v>
      </c>
      <c r="R253" s="97">
        <v>3895.0666666666748</v>
      </c>
      <c r="S253" s="99" t="b">
        <f t="shared" si="34"/>
        <v>0</v>
      </c>
      <c r="T253" s="125">
        <f t="shared" si="30"/>
        <v>0</v>
      </c>
      <c r="U253" s="86"/>
    </row>
    <row r="254" spans="9:21">
      <c r="I254" s="85">
        <f t="shared" si="31"/>
        <v>25.100000000000087</v>
      </c>
      <c r="J254" s="86">
        <v>14</v>
      </c>
      <c r="K254" s="86">
        <v>52</v>
      </c>
      <c r="L254" s="104">
        <f t="shared" si="35"/>
        <v>14.866666666666667</v>
      </c>
      <c r="M254" s="104">
        <f t="shared" si="36"/>
        <v>3731.5333333333401</v>
      </c>
      <c r="N254" s="98">
        <f>_xlfn.NUMBERVALUE('Team Exchange Arrival Times'!$C$15)</f>
        <v>8</v>
      </c>
      <c r="O254" s="98">
        <f>_xlfn.NUMBERVALUE('Team Exchange Arrival Times'!$D$15)</f>
        <v>0</v>
      </c>
      <c r="P254" s="104">
        <f t="shared" si="32"/>
        <v>8</v>
      </c>
      <c r="Q254" s="97">
        <f t="shared" si="33"/>
        <v>2008</v>
      </c>
      <c r="R254" s="97">
        <v>3895.0666666666748</v>
      </c>
      <c r="S254" s="99" t="b">
        <f t="shared" si="34"/>
        <v>0</v>
      </c>
      <c r="T254" s="125">
        <f t="shared" si="30"/>
        <v>0</v>
      </c>
      <c r="U254" s="86"/>
    </row>
    <row r="255" spans="9:21">
      <c r="I255" s="85">
        <f t="shared" si="31"/>
        <v>25.200000000000088</v>
      </c>
      <c r="J255" s="86">
        <v>14</v>
      </c>
      <c r="K255" s="86">
        <v>52</v>
      </c>
      <c r="L255" s="104">
        <f t="shared" si="35"/>
        <v>14.866666666666667</v>
      </c>
      <c r="M255" s="104">
        <f t="shared" si="36"/>
        <v>3746.4000000000069</v>
      </c>
      <c r="N255" s="98">
        <f>_xlfn.NUMBERVALUE('Team Exchange Arrival Times'!$C$15)</f>
        <v>8</v>
      </c>
      <c r="O255" s="98">
        <f>_xlfn.NUMBERVALUE('Team Exchange Arrival Times'!$D$15)</f>
        <v>0</v>
      </c>
      <c r="P255" s="104">
        <f t="shared" si="32"/>
        <v>8</v>
      </c>
      <c r="Q255" s="97">
        <f t="shared" si="33"/>
        <v>2016</v>
      </c>
      <c r="R255" s="97">
        <v>3895.0666666666748</v>
      </c>
      <c r="S255" s="99" t="b">
        <f t="shared" si="34"/>
        <v>0</v>
      </c>
      <c r="T255" s="125">
        <f t="shared" si="30"/>
        <v>0</v>
      </c>
      <c r="U255" s="86"/>
    </row>
    <row r="256" spans="9:21">
      <c r="I256" s="85">
        <f t="shared" si="31"/>
        <v>25.30000000000009</v>
      </c>
      <c r="J256" s="86">
        <v>14</v>
      </c>
      <c r="K256" s="86">
        <v>52</v>
      </c>
      <c r="L256" s="104">
        <f t="shared" si="35"/>
        <v>14.866666666666667</v>
      </c>
      <c r="M256" s="104">
        <f t="shared" si="36"/>
        <v>3761.2666666666737</v>
      </c>
      <c r="N256" s="98">
        <f>_xlfn.NUMBERVALUE('Team Exchange Arrival Times'!$C$15)</f>
        <v>8</v>
      </c>
      <c r="O256" s="98">
        <f>_xlfn.NUMBERVALUE('Team Exchange Arrival Times'!$D$15)</f>
        <v>0</v>
      </c>
      <c r="P256" s="104">
        <f t="shared" si="32"/>
        <v>8</v>
      </c>
      <c r="Q256" s="97">
        <f t="shared" si="33"/>
        <v>2024</v>
      </c>
      <c r="R256" s="97">
        <v>3895.0666666666748</v>
      </c>
      <c r="S256" s="99" t="b">
        <f t="shared" si="34"/>
        <v>0</v>
      </c>
      <c r="T256" s="125">
        <f t="shared" si="30"/>
        <v>0</v>
      </c>
      <c r="U256" s="86"/>
    </row>
    <row r="257" spans="9:21">
      <c r="I257" s="85">
        <f t="shared" si="31"/>
        <v>25.400000000000091</v>
      </c>
      <c r="J257" s="86">
        <v>14</v>
      </c>
      <c r="K257" s="86">
        <v>52</v>
      </c>
      <c r="L257" s="104">
        <f t="shared" si="35"/>
        <v>14.866666666666667</v>
      </c>
      <c r="M257" s="104">
        <f t="shared" si="36"/>
        <v>3776.1333333333405</v>
      </c>
      <c r="N257" s="98">
        <f>_xlfn.NUMBERVALUE('Team Exchange Arrival Times'!$C$15)</f>
        <v>8</v>
      </c>
      <c r="O257" s="98">
        <f>_xlfn.NUMBERVALUE('Team Exchange Arrival Times'!$D$15)</f>
        <v>0</v>
      </c>
      <c r="P257" s="104">
        <f t="shared" si="32"/>
        <v>8</v>
      </c>
      <c r="Q257" s="97">
        <f t="shared" si="33"/>
        <v>2032</v>
      </c>
      <c r="R257" s="97">
        <v>3895.0666666666748</v>
      </c>
      <c r="S257" s="99" t="b">
        <f t="shared" si="34"/>
        <v>0</v>
      </c>
      <c r="T257" s="125">
        <f t="shared" si="30"/>
        <v>0</v>
      </c>
      <c r="U257" s="86"/>
    </row>
    <row r="258" spans="9:21">
      <c r="I258" s="85">
        <f t="shared" si="31"/>
        <v>25.500000000000092</v>
      </c>
      <c r="J258" s="86">
        <v>14</v>
      </c>
      <c r="K258" s="86">
        <v>52</v>
      </c>
      <c r="L258" s="104">
        <f t="shared" si="35"/>
        <v>14.866666666666667</v>
      </c>
      <c r="M258" s="104">
        <f t="shared" si="36"/>
        <v>3791.0000000000073</v>
      </c>
      <c r="N258" s="98">
        <f>_xlfn.NUMBERVALUE('Team Exchange Arrival Times'!$C$15)</f>
        <v>8</v>
      </c>
      <c r="O258" s="98">
        <f>_xlfn.NUMBERVALUE('Team Exchange Arrival Times'!$D$15)</f>
        <v>0</v>
      </c>
      <c r="P258" s="104">
        <f t="shared" si="32"/>
        <v>8</v>
      </c>
      <c r="Q258" s="97">
        <f t="shared" si="33"/>
        <v>2040</v>
      </c>
      <c r="R258" s="97">
        <v>3895.0666666666748</v>
      </c>
      <c r="S258" s="99" t="b">
        <f t="shared" si="34"/>
        <v>0</v>
      </c>
      <c r="T258" s="125">
        <f t="shared" si="30"/>
        <v>0</v>
      </c>
      <c r="U258" s="86"/>
    </row>
    <row r="259" spans="9:21">
      <c r="I259" s="85">
        <f t="shared" si="31"/>
        <v>25.600000000000094</v>
      </c>
      <c r="J259" s="86">
        <v>14</v>
      </c>
      <c r="K259" s="86">
        <v>52</v>
      </c>
      <c r="L259" s="104">
        <f t="shared" si="35"/>
        <v>14.866666666666667</v>
      </c>
      <c r="M259" s="104">
        <f t="shared" si="36"/>
        <v>3805.8666666666741</v>
      </c>
      <c r="N259" s="98">
        <f>_xlfn.NUMBERVALUE('Team Exchange Arrival Times'!$C$15)</f>
        <v>8</v>
      </c>
      <c r="O259" s="98">
        <f>_xlfn.NUMBERVALUE('Team Exchange Arrival Times'!$D$15)</f>
        <v>0</v>
      </c>
      <c r="P259" s="104">
        <f t="shared" si="32"/>
        <v>8</v>
      </c>
      <c r="Q259" s="97">
        <f t="shared" si="33"/>
        <v>2048</v>
      </c>
      <c r="R259" s="97">
        <v>3895.0666666666748</v>
      </c>
      <c r="S259" s="99" t="b">
        <f t="shared" si="34"/>
        <v>0</v>
      </c>
      <c r="T259" s="125">
        <f t="shared" si="30"/>
        <v>0</v>
      </c>
      <c r="U259" s="86"/>
    </row>
    <row r="260" spans="9:21">
      <c r="I260" s="85">
        <f t="shared" si="31"/>
        <v>25.700000000000095</v>
      </c>
      <c r="J260" s="86">
        <v>14</v>
      </c>
      <c r="K260" s="86">
        <v>52</v>
      </c>
      <c r="L260" s="104">
        <f t="shared" si="35"/>
        <v>14.866666666666667</v>
      </c>
      <c r="M260" s="104">
        <f t="shared" si="36"/>
        <v>3820.7333333333409</v>
      </c>
      <c r="N260" s="98">
        <f>_xlfn.NUMBERVALUE('Team Exchange Arrival Times'!$C$15)</f>
        <v>8</v>
      </c>
      <c r="O260" s="98">
        <f>_xlfn.NUMBERVALUE('Team Exchange Arrival Times'!$D$15)</f>
        <v>0</v>
      </c>
      <c r="P260" s="104">
        <f t="shared" si="32"/>
        <v>8</v>
      </c>
      <c r="Q260" s="97">
        <f t="shared" si="33"/>
        <v>2056</v>
      </c>
      <c r="R260" s="97">
        <v>3895.0666666666748</v>
      </c>
      <c r="S260" s="99" t="b">
        <f t="shared" si="34"/>
        <v>0</v>
      </c>
      <c r="T260" s="125">
        <f t="shared" si="30"/>
        <v>0</v>
      </c>
      <c r="U260" s="86"/>
    </row>
    <row r="261" spans="9:21">
      <c r="I261" s="85">
        <f t="shared" si="31"/>
        <v>25.800000000000097</v>
      </c>
      <c r="J261" s="86">
        <v>14</v>
      </c>
      <c r="K261" s="86">
        <v>52</v>
      </c>
      <c r="L261" s="104">
        <f t="shared" si="35"/>
        <v>14.866666666666667</v>
      </c>
      <c r="M261" s="104">
        <f t="shared" si="36"/>
        <v>3835.6000000000076</v>
      </c>
      <c r="N261" s="98">
        <f>_xlfn.NUMBERVALUE('Team Exchange Arrival Times'!$C$15)</f>
        <v>8</v>
      </c>
      <c r="O261" s="98">
        <f>_xlfn.NUMBERVALUE('Team Exchange Arrival Times'!$D$15)</f>
        <v>0</v>
      </c>
      <c r="P261" s="104">
        <f t="shared" si="32"/>
        <v>8</v>
      </c>
      <c r="Q261" s="97">
        <f t="shared" si="33"/>
        <v>2064</v>
      </c>
      <c r="R261" s="97">
        <v>3895.0666666666748</v>
      </c>
      <c r="S261" s="99" t="b">
        <f t="shared" si="34"/>
        <v>0</v>
      </c>
      <c r="T261" s="125">
        <f t="shared" ref="T261:T265" si="37">IF(S261=TRUE,1,0)</f>
        <v>0</v>
      </c>
      <c r="U261" s="86"/>
    </row>
    <row r="262" spans="9:21">
      <c r="I262" s="85">
        <f t="shared" ref="I262:I265" si="38">I261+0.1</f>
        <v>25.900000000000098</v>
      </c>
      <c r="J262" s="86">
        <v>14</v>
      </c>
      <c r="K262" s="86">
        <v>52</v>
      </c>
      <c r="L262" s="104">
        <f t="shared" si="35"/>
        <v>14.866666666666667</v>
      </c>
      <c r="M262" s="104">
        <f t="shared" si="36"/>
        <v>3850.4666666666744</v>
      </c>
      <c r="N262" s="98">
        <f>_xlfn.NUMBERVALUE('Team Exchange Arrival Times'!$C$15)</f>
        <v>8</v>
      </c>
      <c r="O262" s="98">
        <f>_xlfn.NUMBERVALUE('Team Exchange Arrival Times'!$D$15)</f>
        <v>0</v>
      </c>
      <c r="P262" s="104">
        <f t="shared" ref="P262:P265" si="39">(N262*60+O262)/60</f>
        <v>8</v>
      </c>
      <c r="Q262" s="97">
        <f t="shared" ref="Q262:Q265" si="40">Q261+P262</f>
        <v>2072</v>
      </c>
      <c r="R262" s="97">
        <v>3895.0666666666748</v>
      </c>
      <c r="S262" s="99" t="b">
        <f t="shared" ref="S262:S265" si="41">Q262&gt;M262</f>
        <v>0</v>
      </c>
      <c r="T262" s="125">
        <f t="shared" si="37"/>
        <v>0</v>
      </c>
      <c r="U262" s="86"/>
    </row>
    <row r="263" spans="9:21">
      <c r="I263" s="85">
        <f t="shared" si="38"/>
        <v>26.000000000000099</v>
      </c>
      <c r="J263" s="86">
        <v>14</v>
      </c>
      <c r="K263" s="86">
        <v>52</v>
      </c>
      <c r="L263" s="104">
        <f t="shared" si="35"/>
        <v>14.866666666666667</v>
      </c>
      <c r="M263" s="104">
        <f t="shared" si="36"/>
        <v>3865.3333333333412</v>
      </c>
      <c r="N263" s="98">
        <f>_xlfn.NUMBERVALUE('Team Exchange Arrival Times'!$C$15)</f>
        <v>8</v>
      </c>
      <c r="O263" s="98">
        <f>_xlfn.NUMBERVALUE('Team Exchange Arrival Times'!$D$15)</f>
        <v>0</v>
      </c>
      <c r="P263" s="104">
        <f t="shared" si="39"/>
        <v>8</v>
      </c>
      <c r="Q263" s="97">
        <f t="shared" si="40"/>
        <v>2080</v>
      </c>
      <c r="R263" s="97">
        <v>3895.0666666666748</v>
      </c>
      <c r="S263" s="99" t="b">
        <f t="shared" si="41"/>
        <v>0</v>
      </c>
      <c r="T263" s="125">
        <f t="shared" si="37"/>
        <v>0</v>
      </c>
      <c r="U263" s="86"/>
    </row>
    <row r="264" spans="9:21">
      <c r="I264" s="85">
        <f t="shared" si="38"/>
        <v>26.100000000000101</v>
      </c>
      <c r="J264" s="86">
        <v>14</v>
      </c>
      <c r="K264" s="86">
        <v>52</v>
      </c>
      <c r="L264" s="104">
        <f t="shared" si="35"/>
        <v>14.866666666666667</v>
      </c>
      <c r="M264" s="104">
        <f t="shared" si="36"/>
        <v>3880.200000000008</v>
      </c>
      <c r="N264" s="98">
        <f>_xlfn.NUMBERVALUE('Team Exchange Arrival Times'!$C$15)</f>
        <v>8</v>
      </c>
      <c r="O264" s="98">
        <f>_xlfn.NUMBERVALUE('Team Exchange Arrival Times'!$D$15)</f>
        <v>0</v>
      </c>
      <c r="P264" s="104">
        <f t="shared" si="39"/>
        <v>8</v>
      </c>
      <c r="Q264" s="97">
        <f t="shared" si="40"/>
        <v>2088</v>
      </c>
      <c r="R264" s="97">
        <v>3895.0666666666748</v>
      </c>
      <c r="S264" s="99" t="b">
        <f t="shared" si="41"/>
        <v>0</v>
      </c>
      <c r="T264" s="125">
        <f t="shared" si="37"/>
        <v>0</v>
      </c>
      <c r="U264" s="86"/>
    </row>
    <row r="265" spans="9:21" ht="15.75" thickBot="1">
      <c r="I265" s="88">
        <f t="shared" si="38"/>
        <v>26.200000000000102</v>
      </c>
      <c r="J265" s="89">
        <v>14</v>
      </c>
      <c r="K265" s="89">
        <v>52</v>
      </c>
      <c r="L265" s="105">
        <f t="shared" si="35"/>
        <v>14.866666666666667</v>
      </c>
      <c r="M265" s="105">
        <f t="shared" si="36"/>
        <v>3895.0666666666748</v>
      </c>
      <c r="N265" s="101">
        <f>_xlfn.NUMBERVALUE('Team Exchange Arrival Times'!$C$15)</f>
        <v>8</v>
      </c>
      <c r="O265" s="101">
        <f>_xlfn.NUMBERVALUE('Team Exchange Arrival Times'!$D$15)</f>
        <v>0</v>
      </c>
      <c r="P265" s="105">
        <f t="shared" si="39"/>
        <v>8</v>
      </c>
      <c r="Q265" s="100">
        <f t="shared" si="40"/>
        <v>2096</v>
      </c>
      <c r="R265" s="100">
        <v>3895.0666666666748</v>
      </c>
      <c r="S265" s="102" t="b">
        <f t="shared" si="41"/>
        <v>0</v>
      </c>
      <c r="T265" s="126">
        <f t="shared" si="37"/>
        <v>0</v>
      </c>
      <c r="U265" s="86"/>
    </row>
    <row r="266" spans="9:21">
      <c r="T266" s="36">
        <f>SUM(T4:T265)</f>
        <v>0</v>
      </c>
    </row>
  </sheetData>
  <sheetProtection algorithmName="SHA-512" hashValue="eymNicdUT76wzHu2n118cqeN7fKBqKL7vPkSysZHpOHVoBphGqsQHFWTgOHOUbAUIc1fj13AZImSo5phlyxaUA==" saltValue="uHR3S0+GepQoTT1zCn3YfQ==" spinCount="100000" sheet="1" objects="1" scenarios="1" selectLockedCells="1" selectUnlockedCells="1"/>
  <mergeCells count="4">
    <mergeCell ref="I2:S2"/>
    <mergeCell ref="T2:W2"/>
    <mergeCell ref="C1:D1"/>
    <mergeCell ref="F1:G1"/>
  </mergeCells>
  <phoneticPr fontId="1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Team Exchange Arrival Times</vt:lpstr>
      <vt:lpstr>Wave Tables for Lookup</vt:lpstr>
      <vt:lpstr>'Team Exchange Arrival Times'!Print_Area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Wong, Winnie</cp:lastModifiedBy>
  <cp:lastPrinted>2024-09-24T17:17:29Z</cp:lastPrinted>
  <dcterms:created xsi:type="dcterms:W3CDTF">2024-06-19T09:30:56Z</dcterms:created>
  <dcterms:modified xsi:type="dcterms:W3CDTF">2024-09-30T16:20:21Z</dcterms:modified>
</cp:coreProperties>
</file>